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3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<sst xmlns="http://schemas.openxmlformats.org/spreadsheetml/2006/main" count="397" uniqueCount="204">
  <si>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</si>
  <si>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</si>
  <si>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</si>
  <si>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</si>
  <si>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</si>
  <si>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</si>
  <si>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</si>
  <si>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</si>
  <si>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</si>
  <si>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</si>
  <si>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</si>
  <si>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</si>
  <si>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</si>
  <si>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</si>
  <si>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</si>
  <si>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</si>
  <si>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</si>
  <si>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</si>
  <si>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</si>
  <si>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</si>
  <si>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</si>
  <si>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</si>
  <si>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</si>
  <si>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</si>
  <si>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</si>
  <si>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</si>
  <si>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</si>
  <si>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</si>
  <si>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</si>
  <si>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</si>
  <si>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</si>
  <si>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</si>
  <si>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</si>
  <si>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</si>
  <si>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</si>
  <si>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</si>
  <si>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</si>
  <si>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</si>
  <si>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</si>
  <si>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</si>
  <si>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</si>
  <si>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</si>
  <si>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</si>
  <si>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</si>
  <si>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</si>
  <si>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</si>
  <si>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</si>
  <si>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</si>
  <si>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</si>
  <si>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</si>
  <si>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</si>
  <si>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</si>
  <si>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</si>
  <si>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</si>
  <si>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</si>
  <si>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</si>
  <si>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</si>
  <si>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</si>
  <si>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</si>
  <si>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</si>
  <si>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</si>
  <si>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</si>
  <si>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</si>
  <si>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</si>
  <si>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</si>
  <si>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</si>
  <si>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</si>
  <si>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</si>
  <si>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</si>
  <si>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</si>
  <si>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</si>
  <si>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</si>
  <si>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</si>
  <si>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</si>
  <si>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</si>
  <si>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</si>
  <si>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</si>
  <si>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</si>
  <si>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</si>
  <si>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</si>
  <si>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</si>
  <si>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</si>
  <si>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</si>
  <si>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</si>
  <si>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</si>
  <si>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</si>
  <si>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</si>
  <si>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</si>
  <si>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</si>
  <si>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</si>
  <si>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</si>
  <si>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</si>
  <si>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</si>
  <si>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</si>
  <si>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</si>
  <si>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</si>
  <si>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</si>
  <si>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</si>
  <si>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</si>
  <si>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</si>
  <si>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</si>
  <si>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</si>
  <si>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</si>
  <si>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</si>
  <si>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</si>
  <si>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</si>
  <si>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</si>
  <si>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</si>
  <si>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</si>
  <si>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</si>
  <si>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</si>
  <si>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</si>
  <si>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</si>
  <si>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</si>
  <si>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</si>
  <si>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</si>
  <si>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</si>
  <si>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</si>
  <si>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</si>
  <si>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</si>
  <si>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</si>
  <si>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</si>
  <si>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</si>
  <si>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</si>
  <si>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</si>
  <si>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</si>
  <si>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</si>
  <si>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</si>
  <si>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</si>
  <si>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</si>
  <si>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</si>
  <si>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</si>
  <si>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</si>
  <si>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</si>
  <si>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</si>
  <si>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</si>
  <si>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</si>
  <si>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</si>
  <si>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</si>
  <si>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</si>
  <si>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</si>
  <si>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</si>
  <si>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</si>
  <si>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</si>
  <si>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</si>
  <si>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</si>
  <si>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</si>
  <si>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</si>
  <si>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</si>
  <si>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</si>
  <si>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</si>
  <si>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</si>
  <si>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</si>
  <si>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</si>
  <si>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</si>
  <si>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</si>
  <si>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</si>
  <si>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</si>
  <si>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</si>
  <si>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</si>
  <si>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</si>
  <si>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</si>
  <si>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</si>
  <si>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</si>
  <si>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</si>
  <si>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</si>
  <si>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</si>
  <si>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</si>
  <si>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</si>
  <si>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</si>
  <si>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</si>
  <si>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</si>
  <si>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</si>
  <si>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</si>
  <si>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</si>
  <si>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</si>
  <si>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</si>
  <si>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</si>
  <si>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</si>
  <si>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</si>
  <si>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</si>
  <si>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Kap.pomoći iu EU sredstava</t>
  </si>
  <si>
    <t>Nak.građ.i kuć. na tem.osig. EU</t>
  </si>
  <si>
    <t>OSNOVNA ŠKOLA BEDEKOVČINA</t>
  </si>
  <si>
    <t>Ravnatelj:</t>
  </si>
  <si>
    <t>Ivan Paradi, prof</t>
  </si>
  <si>
    <t xml:space="preserve"> </t>
  </si>
  <si>
    <t>Ostale naknade građanima</t>
  </si>
  <si>
    <t>FINANCIJSKI PLAN ZA 2021.GODINU</t>
  </si>
  <si>
    <t>Materijalni rashodi+37</t>
  </si>
  <si>
    <t>KLASA:401-01/21-01/22</t>
  </si>
  <si>
    <t xml:space="preserve">2. IZMJENA </t>
  </si>
  <si>
    <t>URBROJ: 2197/02-380-1-21-2</t>
  </si>
  <si>
    <t xml:space="preserve">OBRAZLOŽENJE: Pokazatelji na temelju kojih smo radili 2. izmjenu Financijskog plana su </t>
  </si>
  <si>
    <t>Izmjene na stavkama: državni proračun ( plaće zaposlenih i sudski sporovi)</t>
  </si>
  <si>
    <t xml:space="preserve">                                          županijsk izvorna sredstva</t>
  </si>
  <si>
    <t xml:space="preserve">                                županijska izvorna sredstva</t>
  </si>
  <si>
    <t xml:space="preserve">                                vlastiti prihodi</t>
  </si>
  <si>
    <t xml:space="preserve">                                         donacije</t>
  </si>
  <si>
    <t xml:space="preserve">                                donacije</t>
  </si>
  <si>
    <t>Računovođa:</t>
  </si>
  <si>
    <t xml:space="preserve">  Vikica Kučiš</t>
  </si>
  <si>
    <t>financijski podaci u bilanci za razdoblje 1.1.21.-31.12.21. godine.</t>
  </si>
  <si>
    <t>29.  12.2021.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</si>
</sst>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"/>
  <sheetViews>
    <sheetView tabSelected="1" zoomScalePageLayoutView="0" workbookViewId="0" topLeftCell="A144">
      <selection activeCell="D237" sqref="D237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2" ht="15.75">
      <c r="A1" s="55" t="s">
        <v>188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191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5:7" ht="12.75">
      <c r="E3" t="s">
        <v>186</v>
      </c>
      <c r="F3" s="49" t="s">
        <v>186</v>
      </c>
      <c r="G3" s="49"/>
    </row>
    <row r="4" spans="2:8" ht="12.75">
      <c r="B4" s="56" t="s">
        <v>183</v>
      </c>
      <c r="C4" s="56"/>
      <c r="D4" s="56"/>
      <c r="E4" s="56"/>
      <c r="F4" s="56"/>
      <c r="G4" s="56"/>
      <c r="H4" s="56"/>
    </row>
    <row r="5" spans="2:8" ht="12.75">
      <c r="B5" s="28"/>
      <c r="C5" s="28"/>
      <c r="D5" s="28"/>
      <c r="E5" s="28"/>
      <c r="F5" s="28"/>
      <c r="G5" s="28"/>
      <c r="H5" s="28"/>
    </row>
    <row r="6" ht="13.5" thickBot="1">
      <c r="B6" t="s">
        <v>2</v>
      </c>
    </row>
    <row r="7" spans="1:12" ht="13.5" thickBot="1">
      <c r="A7" s="21"/>
      <c r="B7" s="21"/>
      <c r="C7" s="50" t="s">
        <v>36</v>
      </c>
      <c r="D7" s="51"/>
      <c r="E7" s="51"/>
      <c r="F7" s="51"/>
      <c r="G7" s="51"/>
      <c r="H7" s="51"/>
      <c r="I7" s="51"/>
      <c r="J7" s="51"/>
      <c r="K7" s="52"/>
      <c r="L7" s="20"/>
    </row>
    <row r="8" spans="1:14" ht="13.5" thickBot="1">
      <c r="A8" s="4"/>
      <c r="B8" s="4"/>
      <c r="C8" s="50" t="s">
        <v>35</v>
      </c>
      <c r="D8" s="51"/>
      <c r="E8" s="52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53"/>
      <c r="N8" s="54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2021</v>
      </c>
      <c r="M9" s="23" t="s">
        <v>186</v>
      </c>
      <c r="N9" s="23" t="s">
        <v>186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9">
        <f aca="true" t="shared" si="0" ref="C11:K11">SUM(C12+C37+C42+C44+C49)</f>
        <v>7598500</v>
      </c>
      <c r="D11" s="29">
        <f t="shared" si="0"/>
        <v>447158</v>
      </c>
      <c r="E11" s="29">
        <f t="shared" si="0"/>
        <v>330716</v>
      </c>
      <c r="F11" s="29">
        <f t="shared" si="0"/>
        <v>379450</v>
      </c>
      <c r="G11" s="29">
        <f t="shared" si="0"/>
        <v>380500</v>
      </c>
      <c r="H11" s="29">
        <f t="shared" si="0"/>
        <v>2000</v>
      </c>
      <c r="I11" s="29">
        <f t="shared" si="0"/>
        <v>51690</v>
      </c>
      <c r="J11" s="29">
        <f t="shared" si="0"/>
        <v>0</v>
      </c>
      <c r="K11" s="29">
        <f t="shared" si="0"/>
        <v>0</v>
      </c>
      <c r="L11" s="29">
        <f>SUM(C11:K11)</f>
        <v>9190014</v>
      </c>
      <c r="M11" s="29">
        <v>0</v>
      </c>
      <c r="N11" s="29">
        <v>0</v>
      </c>
    </row>
    <row r="12" spans="1:14" ht="12.75">
      <c r="A12" s="10">
        <v>63</v>
      </c>
      <c r="B12" s="10" t="s">
        <v>9</v>
      </c>
      <c r="C12" s="29">
        <f aca="true" t="shared" si="1" ref="C12:L12">SUM(C13:C36)</f>
        <v>7598500</v>
      </c>
      <c r="D12" s="29">
        <f t="shared" si="1"/>
        <v>0</v>
      </c>
      <c r="E12" s="29">
        <f t="shared" si="1"/>
        <v>0</v>
      </c>
      <c r="F12" s="29">
        <f t="shared" si="1"/>
        <v>379450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7977950</v>
      </c>
      <c r="M12" s="29">
        <v>0</v>
      </c>
      <c r="N12" s="29">
        <v>0</v>
      </c>
    </row>
    <row r="13" spans="1:14" ht="12.75">
      <c r="A13" s="12">
        <v>63231</v>
      </c>
      <c r="B13" s="12" t="s">
        <v>138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SUM(C13:K13)</f>
        <v>0</v>
      </c>
      <c r="M13" s="30"/>
      <c r="N13" s="30"/>
    </row>
    <row r="14" spans="1:14" ht="12.75">
      <c r="A14" s="12">
        <v>63241</v>
      </c>
      <c r="B14" s="12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>SUM(C14:K14)</f>
        <v>0</v>
      </c>
      <c r="M14" s="30"/>
      <c r="N14" s="30"/>
    </row>
    <row r="15" spans="1:14" ht="12.75">
      <c r="A15" s="6">
        <v>63311</v>
      </c>
      <c r="B15" s="6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SUM(C15:K15)</f>
        <v>0</v>
      </c>
      <c r="M15" s="30"/>
      <c r="N15" s="30"/>
    </row>
    <row r="16" spans="1:14" ht="12.75">
      <c r="A16" s="6">
        <v>63313</v>
      </c>
      <c r="B16" s="6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aca="true" t="shared" si="2" ref="L16:L60">SUM(C16:K16)</f>
        <v>0</v>
      </c>
      <c r="M16" s="30"/>
      <c r="N16" s="30"/>
    </row>
    <row r="17" spans="1:14" ht="12.75">
      <c r="A17" s="6">
        <v>63314</v>
      </c>
      <c r="B17" s="6" t="s">
        <v>75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2"/>
        <v>0</v>
      </c>
      <c r="M17" s="30"/>
      <c r="N17" s="30"/>
    </row>
    <row r="18" spans="1:14" ht="12.75">
      <c r="A18" s="6">
        <v>63321</v>
      </c>
      <c r="B18" s="6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2"/>
        <v>0</v>
      </c>
      <c r="M18" s="30"/>
      <c r="N18" s="30"/>
    </row>
    <row r="19" spans="1:14" ht="12.75">
      <c r="A19" s="6">
        <v>63323</v>
      </c>
      <c r="B19" s="6" t="s">
        <v>73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0"/>
      <c r="N19" s="30"/>
    </row>
    <row r="20" spans="1:14" ht="12.75">
      <c r="A20" s="6">
        <v>63324</v>
      </c>
      <c r="B20" s="6" t="s">
        <v>76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2"/>
        <v>0</v>
      </c>
      <c r="M20" s="30"/>
      <c r="N20" s="30"/>
    </row>
    <row r="21" spans="1:14" ht="12.75">
      <c r="A21" s="6">
        <v>63414</v>
      </c>
      <c r="B21" s="6" t="s">
        <v>11</v>
      </c>
      <c r="C21" s="31"/>
      <c r="D21" s="31"/>
      <c r="E21" s="31"/>
      <c r="F21" s="31"/>
      <c r="G21" s="31"/>
      <c r="H21" s="31"/>
      <c r="I21" s="31"/>
      <c r="J21" s="31"/>
      <c r="K21" s="31"/>
      <c r="L21" s="31">
        <f t="shared" si="2"/>
        <v>0</v>
      </c>
      <c r="M21" s="30"/>
      <c r="N21" s="30"/>
    </row>
    <row r="22" spans="1:14" ht="12.75">
      <c r="A22" s="6">
        <v>63416</v>
      </c>
      <c r="B22" s="6" t="s">
        <v>12</v>
      </c>
      <c r="C22" s="31"/>
      <c r="D22" s="31"/>
      <c r="E22" s="31"/>
      <c r="F22" s="31"/>
      <c r="G22" s="29"/>
      <c r="H22" s="31"/>
      <c r="I22" s="31"/>
      <c r="J22" s="31"/>
      <c r="K22" s="31"/>
      <c r="L22" s="31">
        <f t="shared" si="2"/>
        <v>0</v>
      </c>
      <c r="M22" s="30"/>
      <c r="N22" s="30"/>
    </row>
    <row r="23" spans="1:14" ht="13.5" thickBot="1">
      <c r="A23" s="6">
        <v>63612</v>
      </c>
      <c r="B23" s="6" t="s">
        <v>171</v>
      </c>
      <c r="C23" s="31">
        <v>358100</v>
      </c>
      <c r="D23" s="31"/>
      <c r="E23" s="31"/>
      <c r="F23" s="31"/>
      <c r="G23" s="29"/>
      <c r="H23" s="31"/>
      <c r="I23" s="31"/>
      <c r="J23" s="31"/>
      <c r="K23" s="31"/>
      <c r="L23" s="31">
        <f t="shared" si="2"/>
        <v>358100</v>
      </c>
      <c r="M23" s="30"/>
      <c r="N23" s="30"/>
    </row>
    <row r="24" spans="1:14" ht="13.5" thickBot="1">
      <c r="A24" s="6">
        <v>63613</v>
      </c>
      <c r="B24" s="6" t="s">
        <v>169</v>
      </c>
      <c r="C24" s="36">
        <v>7240400</v>
      </c>
      <c r="D24" s="31"/>
      <c r="E24" s="31"/>
      <c r="F24" s="31">
        <v>379450</v>
      </c>
      <c r="G24" s="29"/>
      <c r="H24" s="31"/>
      <c r="I24" s="31"/>
      <c r="J24" s="31"/>
      <c r="K24" s="31"/>
      <c r="L24" s="31">
        <f t="shared" si="2"/>
        <v>7619850</v>
      </c>
      <c r="M24" s="30"/>
      <c r="N24" s="30"/>
    </row>
    <row r="25" spans="1:14" ht="12.75">
      <c r="A25" s="6">
        <v>63622</v>
      </c>
      <c r="B25" s="6" t="s">
        <v>175</v>
      </c>
      <c r="C25" s="31" t="s">
        <v>186</v>
      </c>
      <c r="D25" s="31"/>
      <c r="E25" s="31"/>
      <c r="F25" s="31"/>
      <c r="G25" s="29"/>
      <c r="H25" s="31"/>
      <c r="I25" s="31"/>
      <c r="J25" s="31"/>
      <c r="K25" s="31"/>
      <c r="L25" s="31">
        <f t="shared" si="2"/>
        <v>0</v>
      </c>
      <c r="M25" s="30"/>
      <c r="N25" s="30"/>
    </row>
    <row r="26" spans="1:14" ht="12.75">
      <c r="A26" s="6">
        <v>63623</v>
      </c>
      <c r="B26" s="6" t="s">
        <v>170</v>
      </c>
      <c r="C26" s="31"/>
      <c r="D26" s="31"/>
      <c r="E26" s="31"/>
      <c r="F26" s="31"/>
      <c r="G26" s="29"/>
      <c r="H26" s="31"/>
      <c r="I26" s="31"/>
      <c r="J26" s="31"/>
      <c r="K26" s="31"/>
      <c r="L26" s="31">
        <f t="shared" si="2"/>
        <v>0</v>
      </c>
      <c r="M26" s="30"/>
      <c r="N26" s="30"/>
    </row>
    <row r="27" spans="1:14" ht="12.75">
      <c r="A27" s="6">
        <v>63812</v>
      </c>
      <c r="B27" s="6" t="s">
        <v>173</v>
      </c>
      <c r="C27" s="31"/>
      <c r="D27" s="31"/>
      <c r="E27" s="31"/>
      <c r="F27" s="31"/>
      <c r="G27" s="29"/>
      <c r="H27" s="31"/>
      <c r="I27" s="31"/>
      <c r="J27" s="31"/>
      <c r="K27" s="31"/>
      <c r="L27" s="31">
        <f t="shared" si="2"/>
        <v>0</v>
      </c>
      <c r="M27" s="30"/>
      <c r="N27" s="30"/>
    </row>
    <row r="28" spans="1:14" ht="12.75">
      <c r="A28" s="6">
        <v>63813</v>
      </c>
      <c r="B28" s="6" t="s">
        <v>172</v>
      </c>
      <c r="C28" s="31"/>
      <c r="D28" s="31"/>
      <c r="E28" s="31"/>
      <c r="F28" s="31"/>
      <c r="G28" s="29"/>
      <c r="H28" s="31"/>
      <c r="I28" s="31"/>
      <c r="J28" s="31"/>
      <c r="K28" s="31"/>
      <c r="L28" s="31">
        <f t="shared" si="2"/>
        <v>0</v>
      </c>
      <c r="M28" s="30"/>
      <c r="N28" s="30"/>
    </row>
    <row r="29" spans="1:14" ht="12.75">
      <c r="A29" s="6">
        <v>63814</v>
      </c>
      <c r="B29" s="6" t="s">
        <v>174</v>
      </c>
      <c r="C29" s="31"/>
      <c r="D29" s="31"/>
      <c r="E29" s="31"/>
      <c r="F29" s="31"/>
      <c r="G29" s="29"/>
      <c r="H29" s="31"/>
      <c r="I29" s="31"/>
      <c r="J29" s="31"/>
      <c r="K29" s="31"/>
      <c r="L29" s="31">
        <f t="shared" si="2"/>
        <v>0</v>
      </c>
      <c r="M29" s="30"/>
      <c r="N29" s="30"/>
    </row>
    <row r="30" spans="1:14" ht="12.75">
      <c r="A30" s="6">
        <v>63822</v>
      </c>
      <c r="B30" s="6" t="s">
        <v>176</v>
      </c>
      <c r="C30" s="31"/>
      <c r="D30" s="31"/>
      <c r="E30" s="31"/>
      <c r="F30" s="31"/>
      <c r="G30" s="29"/>
      <c r="H30" s="31"/>
      <c r="I30" s="31"/>
      <c r="J30" s="31"/>
      <c r="K30" s="31"/>
      <c r="L30" s="31">
        <f t="shared" si="2"/>
        <v>0</v>
      </c>
      <c r="M30" s="30"/>
      <c r="N30" s="30"/>
    </row>
    <row r="31" spans="1:14" ht="12.75">
      <c r="A31" s="6">
        <v>63823</v>
      </c>
      <c r="B31" s="6" t="s">
        <v>177</v>
      </c>
      <c r="C31" s="31"/>
      <c r="D31" s="31"/>
      <c r="E31" s="31"/>
      <c r="F31" s="31"/>
      <c r="G31" s="29"/>
      <c r="H31" s="31"/>
      <c r="I31" s="31"/>
      <c r="J31" s="31"/>
      <c r="K31" s="31"/>
      <c r="L31" s="31">
        <f t="shared" si="2"/>
        <v>0</v>
      </c>
      <c r="M31" s="30"/>
      <c r="N31" s="30"/>
    </row>
    <row r="32" spans="1:14" ht="12.75">
      <c r="A32" s="6">
        <v>63824</v>
      </c>
      <c r="B32" s="6" t="s">
        <v>178</v>
      </c>
      <c r="C32" s="31"/>
      <c r="D32" s="31"/>
      <c r="E32" s="31"/>
      <c r="F32" s="31"/>
      <c r="G32" s="29"/>
      <c r="H32" s="31"/>
      <c r="I32" s="31"/>
      <c r="J32" s="31"/>
      <c r="K32" s="31"/>
      <c r="L32" s="31">
        <f t="shared" si="2"/>
        <v>0</v>
      </c>
      <c r="M32" s="30"/>
      <c r="N32" s="30"/>
    </row>
    <row r="33" spans="1:14" ht="12.75">
      <c r="A33" s="6">
        <v>63911</v>
      </c>
      <c r="B33" s="6" t="s">
        <v>179</v>
      </c>
      <c r="C33" s="31"/>
      <c r="D33" s="31"/>
      <c r="E33" s="31"/>
      <c r="F33" s="31"/>
      <c r="G33" s="29"/>
      <c r="H33" s="31"/>
      <c r="I33" s="31"/>
      <c r="J33" s="31"/>
      <c r="K33" s="31"/>
      <c r="L33" s="31">
        <f t="shared" si="2"/>
        <v>0</v>
      </c>
      <c r="M33" s="30"/>
      <c r="N33" s="30"/>
    </row>
    <row r="34" spans="1:14" ht="12.75">
      <c r="A34" s="6">
        <v>63921</v>
      </c>
      <c r="B34" s="6" t="s">
        <v>161</v>
      </c>
      <c r="C34" s="31"/>
      <c r="D34" s="31"/>
      <c r="E34" s="31"/>
      <c r="F34" s="31"/>
      <c r="G34" s="29"/>
      <c r="H34" s="31"/>
      <c r="I34" s="31"/>
      <c r="J34" s="31"/>
      <c r="K34" s="31"/>
      <c r="L34" s="31">
        <f t="shared" si="2"/>
        <v>0</v>
      </c>
      <c r="M34" s="30"/>
      <c r="N34" s="30"/>
    </row>
    <row r="35" spans="1:14" ht="12.75">
      <c r="A35" s="6">
        <v>63931</v>
      </c>
      <c r="B35" s="6" t="s">
        <v>180</v>
      </c>
      <c r="C35" s="31"/>
      <c r="D35" s="31"/>
      <c r="E35" s="31"/>
      <c r="F35" s="31"/>
      <c r="G35" s="29"/>
      <c r="H35" s="31"/>
      <c r="I35" s="31"/>
      <c r="J35" s="31"/>
      <c r="K35" s="31"/>
      <c r="L35" s="31">
        <f t="shared" si="2"/>
        <v>0</v>
      </c>
      <c r="M35" s="30"/>
      <c r="N35" s="30"/>
    </row>
    <row r="36" spans="1:14" ht="12.75">
      <c r="A36" s="6">
        <v>63941</v>
      </c>
      <c r="B36" s="6" t="s">
        <v>162</v>
      </c>
      <c r="C36" s="31"/>
      <c r="D36" s="31"/>
      <c r="E36" s="31"/>
      <c r="F36" s="31"/>
      <c r="G36" s="29"/>
      <c r="H36" s="31"/>
      <c r="I36" s="31"/>
      <c r="J36" s="31"/>
      <c r="K36" s="31"/>
      <c r="L36" s="31">
        <f t="shared" si="2"/>
        <v>0</v>
      </c>
      <c r="M36" s="30"/>
      <c r="N36" s="30"/>
    </row>
    <row r="37" spans="1:14" ht="12.75">
      <c r="A37" s="10">
        <v>64</v>
      </c>
      <c r="B37" s="10" t="s">
        <v>13</v>
      </c>
      <c r="C37" s="29">
        <f>SUM(C38:C41)</f>
        <v>0</v>
      </c>
      <c r="D37" s="29">
        <f aca="true" t="shared" si="3" ref="D37:K37">SUM(D38:D41)</f>
        <v>0</v>
      </c>
      <c r="E37" s="29">
        <f t="shared" si="3"/>
        <v>0</v>
      </c>
      <c r="F37" s="29">
        <f t="shared" si="3"/>
        <v>0</v>
      </c>
      <c r="G37" s="29">
        <f t="shared" si="3"/>
        <v>500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32">
        <f t="shared" si="2"/>
        <v>500</v>
      </c>
      <c r="M37" s="29">
        <v>0</v>
      </c>
      <c r="N37" s="29">
        <v>0</v>
      </c>
    </row>
    <row r="38" spans="1:14" ht="12.75">
      <c r="A38" s="6">
        <v>64131</v>
      </c>
      <c r="B38" s="6" t="s">
        <v>14</v>
      </c>
      <c r="C38" s="31"/>
      <c r="D38" s="31"/>
      <c r="E38" s="31"/>
      <c r="F38" s="31"/>
      <c r="G38" s="31"/>
      <c r="H38" s="31"/>
      <c r="I38" s="31"/>
      <c r="J38" s="31"/>
      <c r="K38" s="31"/>
      <c r="L38" s="31">
        <f t="shared" si="2"/>
        <v>0</v>
      </c>
      <c r="M38" s="30"/>
      <c r="N38" s="30"/>
    </row>
    <row r="39" spans="1:14" ht="12.75">
      <c r="A39" s="6">
        <v>64132</v>
      </c>
      <c r="B39" s="6" t="s">
        <v>15</v>
      </c>
      <c r="C39" s="31"/>
      <c r="D39" s="31"/>
      <c r="E39" s="31"/>
      <c r="F39" s="31"/>
      <c r="G39" s="31">
        <v>500</v>
      </c>
      <c r="H39" s="31"/>
      <c r="I39" s="31"/>
      <c r="J39" s="31"/>
      <c r="K39" s="31"/>
      <c r="L39" s="31">
        <f t="shared" si="2"/>
        <v>500</v>
      </c>
      <c r="M39" s="30"/>
      <c r="N39" s="30"/>
    </row>
    <row r="40" spans="1:14" ht="12.75">
      <c r="A40" s="6">
        <v>64199</v>
      </c>
      <c r="B40" s="6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>
        <f t="shared" si="2"/>
        <v>0</v>
      </c>
      <c r="M40" s="30"/>
      <c r="N40" s="30"/>
    </row>
    <row r="41" spans="1:14" ht="12.75">
      <c r="A41" s="6">
        <v>64229</v>
      </c>
      <c r="B41" s="6" t="s">
        <v>133</v>
      </c>
      <c r="C41" s="31"/>
      <c r="D41" s="31"/>
      <c r="E41" s="31"/>
      <c r="F41" s="31"/>
      <c r="G41" s="31"/>
      <c r="H41" s="31"/>
      <c r="I41" s="31"/>
      <c r="J41" s="31"/>
      <c r="K41" s="31"/>
      <c r="L41" s="31">
        <f t="shared" si="2"/>
        <v>0</v>
      </c>
      <c r="M41" s="30"/>
      <c r="N41" s="30"/>
    </row>
    <row r="42" spans="1:14" ht="12.75">
      <c r="A42" s="10">
        <v>65</v>
      </c>
      <c r="B42" s="10" t="s">
        <v>94</v>
      </c>
      <c r="C42" s="29">
        <f aca="true" t="shared" si="4" ref="C42:K42">SUM(C43+N43)</f>
        <v>0</v>
      </c>
      <c r="D42" s="29">
        <f t="shared" si="4"/>
        <v>0</v>
      </c>
      <c r="E42" s="29">
        <f t="shared" si="4"/>
        <v>0</v>
      </c>
      <c r="F42" s="29">
        <f t="shared" si="4"/>
        <v>0</v>
      </c>
      <c r="G42" s="29">
        <f t="shared" si="4"/>
        <v>380000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32">
        <f t="shared" si="2"/>
        <v>380000</v>
      </c>
      <c r="M42" s="29">
        <v>0</v>
      </c>
      <c r="N42" s="29">
        <v>0</v>
      </c>
    </row>
    <row r="43" spans="1:14" ht="12.75">
      <c r="A43" s="6">
        <v>65269</v>
      </c>
      <c r="B43" s="6" t="s">
        <v>17</v>
      </c>
      <c r="C43" s="31"/>
      <c r="D43" s="31"/>
      <c r="E43" s="31"/>
      <c r="F43" s="31"/>
      <c r="G43" s="31">
        <v>380000</v>
      </c>
      <c r="H43" s="31"/>
      <c r="I43" s="31"/>
      <c r="J43" s="31"/>
      <c r="K43" s="31"/>
      <c r="L43" s="31">
        <f t="shared" si="2"/>
        <v>380000</v>
      </c>
      <c r="M43" s="30"/>
      <c r="N43" s="30"/>
    </row>
    <row r="44" spans="1:14" ht="12.75">
      <c r="A44" s="10">
        <v>66</v>
      </c>
      <c r="B44" s="10" t="s">
        <v>77</v>
      </c>
      <c r="C44" s="29">
        <f>SUM(C45:C48)</f>
        <v>0</v>
      </c>
      <c r="D44" s="29">
        <f aca="true" t="shared" si="5" ref="D44:K44">SUM(D45:D48)</f>
        <v>0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2000</v>
      </c>
      <c r="I44" s="29">
        <f t="shared" si="5"/>
        <v>51690</v>
      </c>
      <c r="J44" s="29">
        <f t="shared" si="5"/>
        <v>0</v>
      </c>
      <c r="K44" s="29">
        <f t="shared" si="5"/>
        <v>0</v>
      </c>
      <c r="L44" s="32">
        <f t="shared" si="2"/>
        <v>53690</v>
      </c>
      <c r="M44" s="29">
        <v>0</v>
      </c>
      <c r="N44" s="29">
        <v>0</v>
      </c>
    </row>
    <row r="45" spans="1:14" ht="12.75">
      <c r="A45" s="6">
        <v>66142</v>
      </c>
      <c r="B45" s="6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f t="shared" si="2"/>
        <v>0</v>
      </c>
      <c r="M45" s="30"/>
      <c r="N45" s="30"/>
    </row>
    <row r="46" spans="1:14" ht="12.75">
      <c r="A46" s="6">
        <v>66151</v>
      </c>
      <c r="B46" s="6" t="s">
        <v>19</v>
      </c>
      <c r="C46" s="31"/>
      <c r="D46" s="31"/>
      <c r="E46" s="31"/>
      <c r="F46" s="31"/>
      <c r="G46" s="31"/>
      <c r="H46" s="31">
        <v>2000</v>
      </c>
      <c r="I46" s="31"/>
      <c r="J46" s="31"/>
      <c r="K46" s="31"/>
      <c r="L46" s="31">
        <f t="shared" si="2"/>
        <v>2000</v>
      </c>
      <c r="M46" s="30"/>
      <c r="N46" s="30"/>
    </row>
    <row r="47" spans="1:14" ht="12.75">
      <c r="A47" s="6">
        <v>66314</v>
      </c>
      <c r="B47" s="6" t="s">
        <v>78</v>
      </c>
      <c r="C47" s="31"/>
      <c r="D47" s="31"/>
      <c r="E47" s="31"/>
      <c r="F47" s="31"/>
      <c r="G47" s="31"/>
      <c r="H47" s="31"/>
      <c r="I47" s="31">
        <v>51690</v>
      </c>
      <c r="J47" s="31"/>
      <c r="K47" s="31"/>
      <c r="L47" s="31">
        <f t="shared" si="2"/>
        <v>51690</v>
      </c>
      <c r="M47" s="30"/>
      <c r="N47" s="30"/>
    </row>
    <row r="48" spans="1:14" ht="12.75">
      <c r="A48" s="6">
        <v>66324</v>
      </c>
      <c r="B48" s="6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f t="shared" si="2"/>
        <v>0</v>
      </c>
      <c r="M48" s="30"/>
      <c r="N48" s="30"/>
    </row>
    <row r="49" spans="1:14" ht="12.75">
      <c r="A49" s="10">
        <v>67</v>
      </c>
      <c r="B49" s="10" t="s">
        <v>20</v>
      </c>
      <c r="C49" s="29">
        <f>SUM(C50:C52)</f>
        <v>0</v>
      </c>
      <c r="D49" s="29">
        <f aca="true" t="shared" si="6" ref="D49:K49">SUM(D50:D52)</f>
        <v>447158</v>
      </c>
      <c r="E49" s="29">
        <f t="shared" si="6"/>
        <v>330716</v>
      </c>
      <c r="F49" s="29">
        <f t="shared" si="6"/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29">
        <f t="shared" si="6"/>
        <v>0</v>
      </c>
      <c r="K49" s="29">
        <f t="shared" si="6"/>
        <v>0</v>
      </c>
      <c r="L49" s="32">
        <f t="shared" si="2"/>
        <v>777874</v>
      </c>
      <c r="M49" s="29">
        <v>0</v>
      </c>
      <c r="N49" s="29">
        <v>0</v>
      </c>
    </row>
    <row r="50" spans="1:14" ht="12.75">
      <c r="A50" s="6">
        <v>67111</v>
      </c>
      <c r="B50" s="6" t="s">
        <v>21</v>
      </c>
      <c r="C50" s="31"/>
      <c r="D50" s="31">
        <v>447158</v>
      </c>
      <c r="E50" s="31">
        <v>330716</v>
      </c>
      <c r="F50" s="31"/>
      <c r="G50" s="31"/>
      <c r="H50" s="31"/>
      <c r="I50" s="31"/>
      <c r="J50" s="31"/>
      <c r="K50" s="31"/>
      <c r="L50" s="31">
        <f t="shared" si="2"/>
        <v>777874</v>
      </c>
      <c r="M50" s="30"/>
      <c r="N50" s="30"/>
    </row>
    <row r="51" spans="1:14" ht="12.75">
      <c r="A51" s="6">
        <v>67121</v>
      </c>
      <c r="B51" s="6" t="s">
        <v>80</v>
      </c>
      <c r="C51" s="31"/>
      <c r="D51" s="31"/>
      <c r="E51" s="31"/>
      <c r="F51" s="31"/>
      <c r="G51" s="31"/>
      <c r="H51" s="31"/>
      <c r="I51" s="31"/>
      <c r="J51" s="31"/>
      <c r="K51" s="31"/>
      <c r="L51" s="31">
        <f t="shared" si="2"/>
        <v>0</v>
      </c>
      <c r="M51" s="30"/>
      <c r="N51" s="30"/>
    </row>
    <row r="52" spans="1:14" ht="12.75">
      <c r="A52" s="6">
        <v>67141</v>
      </c>
      <c r="B52" s="6" t="s">
        <v>155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f t="shared" si="2"/>
        <v>0</v>
      </c>
      <c r="M52" s="30"/>
      <c r="N52" s="30"/>
    </row>
    <row r="53" spans="1:14" ht="12.75">
      <c r="A53" s="10">
        <v>7</v>
      </c>
      <c r="B53" s="10" t="s">
        <v>89</v>
      </c>
      <c r="C53" s="29">
        <v>0</v>
      </c>
      <c r="D53" s="29" t="s">
        <v>186</v>
      </c>
      <c r="E53" s="29">
        <f aca="true" t="shared" si="7" ref="E53:K53">SUM(E54+O54)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1500</v>
      </c>
      <c r="K53" s="29">
        <f t="shared" si="7"/>
        <v>0</v>
      </c>
      <c r="L53" s="32">
        <f t="shared" si="2"/>
        <v>1500</v>
      </c>
      <c r="M53" s="29">
        <v>0</v>
      </c>
      <c r="N53" s="29">
        <v>0</v>
      </c>
    </row>
    <row r="54" spans="1:14" ht="12.75">
      <c r="A54" s="10">
        <v>72</v>
      </c>
      <c r="B54" s="10" t="s">
        <v>134</v>
      </c>
      <c r="C54" s="29">
        <f>SUM(C55:C57)</f>
        <v>0</v>
      </c>
      <c r="D54" s="29">
        <f aca="true" t="shared" si="8" ref="D54:K54">SUM(D55:D57)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1500</v>
      </c>
      <c r="K54" s="29">
        <f t="shared" si="8"/>
        <v>0</v>
      </c>
      <c r="L54" s="32">
        <f t="shared" si="2"/>
        <v>1500</v>
      </c>
      <c r="M54" s="29">
        <v>0</v>
      </c>
      <c r="N54" s="29">
        <v>0</v>
      </c>
    </row>
    <row r="55" spans="1:14" ht="12.75">
      <c r="A55" s="6">
        <v>72129</v>
      </c>
      <c r="B55" s="6" t="s">
        <v>22</v>
      </c>
      <c r="C55" s="31"/>
      <c r="D55" s="31"/>
      <c r="E55" s="31"/>
      <c r="F55" s="31"/>
      <c r="G55" s="31"/>
      <c r="H55" s="31"/>
      <c r="I55" s="31"/>
      <c r="J55" s="31">
        <v>1500</v>
      </c>
      <c r="K55" s="31"/>
      <c r="L55" s="31">
        <f t="shared" si="2"/>
        <v>1500</v>
      </c>
      <c r="M55" s="30"/>
      <c r="N55" s="30"/>
    </row>
    <row r="56" spans="1:14" ht="12.75">
      <c r="A56" s="6">
        <v>72273</v>
      </c>
      <c r="B56" s="6" t="s">
        <v>23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f t="shared" si="2"/>
        <v>0</v>
      </c>
      <c r="M56" s="30"/>
      <c r="N56" s="30"/>
    </row>
    <row r="57" spans="1:14" ht="12.75">
      <c r="A57" s="6">
        <v>72319</v>
      </c>
      <c r="B57" s="6" t="s">
        <v>24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f t="shared" si="2"/>
        <v>0</v>
      </c>
      <c r="M57" s="30"/>
      <c r="N57" s="30"/>
    </row>
    <row r="58" spans="1:14" ht="12.75">
      <c r="A58" s="10">
        <v>8</v>
      </c>
      <c r="B58" s="10" t="s">
        <v>98</v>
      </c>
      <c r="C58" s="29">
        <f aca="true" t="shared" si="9" ref="C58:K58">SUM(C59+N59)</f>
        <v>0</v>
      </c>
      <c r="D58" s="29">
        <f t="shared" si="9"/>
        <v>0</v>
      </c>
      <c r="E58" s="29">
        <f t="shared" si="9"/>
        <v>0</v>
      </c>
      <c r="F58" s="29">
        <f t="shared" si="9"/>
        <v>0</v>
      </c>
      <c r="G58" s="29">
        <f t="shared" si="9"/>
        <v>0</v>
      </c>
      <c r="H58" s="29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32">
        <f t="shared" si="2"/>
        <v>0</v>
      </c>
      <c r="M58" s="29"/>
      <c r="N58" s="29"/>
    </row>
    <row r="59" spans="1:14" ht="12.75">
      <c r="A59" s="10">
        <v>84</v>
      </c>
      <c r="B59" s="10" t="s">
        <v>135</v>
      </c>
      <c r="C59" s="29">
        <f aca="true" t="shared" si="10" ref="C59:K59">SUM(C60+M60)</f>
        <v>0</v>
      </c>
      <c r="D59" s="29">
        <f t="shared" si="10"/>
        <v>0</v>
      </c>
      <c r="E59" s="29">
        <f t="shared" si="10"/>
        <v>0</v>
      </c>
      <c r="F59" s="29">
        <f t="shared" si="10"/>
        <v>0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32">
        <f t="shared" si="2"/>
        <v>0</v>
      </c>
      <c r="M59" s="29"/>
      <c r="N59" s="29"/>
    </row>
    <row r="60" spans="1:14" ht="12.75">
      <c r="A60" s="6">
        <v>84221</v>
      </c>
      <c r="B60" s="6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>
        <f t="shared" si="2"/>
        <v>0</v>
      </c>
      <c r="M60" s="30"/>
      <c r="N60" s="30"/>
    </row>
    <row r="61" spans="1:14" ht="12.75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4" ht="12.75">
      <c r="A62" s="6"/>
      <c r="B62" s="10" t="s">
        <v>132</v>
      </c>
      <c r="C62" s="29">
        <f aca="true" t="shared" si="11" ref="C62:K62">SUM(C11+C53+C58)</f>
        <v>7598500</v>
      </c>
      <c r="D62" s="29">
        <v>447158</v>
      </c>
      <c r="E62" s="29">
        <f t="shared" si="11"/>
        <v>330716</v>
      </c>
      <c r="F62" s="29">
        <f t="shared" si="11"/>
        <v>379450</v>
      </c>
      <c r="G62" s="29">
        <f t="shared" si="11"/>
        <v>380500</v>
      </c>
      <c r="H62" s="29">
        <f t="shared" si="11"/>
        <v>2000</v>
      </c>
      <c r="I62" s="29">
        <f t="shared" si="11"/>
        <v>51690</v>
      </c>
      <c r="J62" s="29">
        <f t="shared" si="11"/>
        <v>1500</v>
      </c>
      <c r="K62" s="29">
        <f t="shared" si="11"/>
        <v>0</v>
      </c>
      <c r="L62" s="29">
        <v>9191514</v>
      </c>
      <c r="M62" s="29">
        <v>0</v>
      </c>
      <c r="N62" s="29">
        <v>0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39"/>
      <c r="N63" s="39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5" t="s">
        <v>156</v>
      </c>
      <c r="B65" s="46"/>
      <c r="C65" s="46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7" t="s">
        <v>142</v>
      </c>
      <c r="C67" s="47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7" t="s">
        <v>139</v>
      </c>
      <c r="C68" s="48"/>
      <c r="D68" s="48"/>
      <c r="E68" s="48"/>
      <c r="F68" s="48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9"/>
      <c r="D72" s="29">
        <v>434158</v>
      </c>
      <c r="E72" s="29"/>
      <c r="F72" s="29"/>
      <c r="G72" s="29"/>
      <c r="H72" s="29"/>
      <c r="I72" s="29"/>
      <c r="J72" s="29"/>
      <c r="K72" s="29"/>
      <c r="L72" s="29">
        <f>SUM(D72+F72)</f>
        <v>434158</v>
      </c>
      <c r="M72" s="29">
        <v>0</v>
      </c>
      <c r="N72" s="29">
        <v>0</v>
      </c>
    </row>
    <row r="73" spans="1:14" ht="12.75">
      <c r="A73" s="10">
        <v>31</v>
      </c>
      <c r="B73" s="10" t="s">
        <v>27</v>
      </c>
      <c r="C73" s="29"/>
      <c r="D73" s="29">
        <f>SUM(D74:D77)</f>
        <v>0</v>
      </c>
      <c r="E73" s="29"/>
      <c r="F73" s="29"/>
      <c r="G73" s="29"/>
      <c r="H73" s="29"/>
      <c r="I73" s="29"/>
      <c r="J73" s="29"/>
      <c r="K73" s="29"/>
      <c r="L73" s="29">
        <f aca="true" t="shared" si="12" ref="L73:L119">SUM(D73+F73)</f>
        <v>0</v>
      </c>
      <c r="M73" s="29"/>
      <c r="N73" s="29"/>
    </row>
    <row r="74" spans="1:14" ht="12.75">
      <c r="A74" s="6">
        <v>31111</v>
      </c>
      <c r="B74" s="6" t="s">
        <v>28</v>
      </c>
      <c r="C74" s="31"/>
      <c r="D74" s="31"/>
      <c r="E74" s="31"/>
      <c r="F74" s="31"/>
      <c r="G74" s="29"/>
      <c r="H74" s="29"/>
      <c r="I74" s="29"/>
      <c r="J74" s="29"/>
      <c r="K74" s="29"/>
      <c r="L74" s="30">
        <f t="shared" si="12"/>
        <v>0</v>
      </c>
      <c r="M74" s="31"/>
      <c r="N74" s="31"/>
    </row>
    <row r="75" spans="1:14" ht="12.75">
      <c r="A75" s="6">
        <v>31219</v>
      </c>
      <c r="B75" s="6" t="s">
        <v>29</v>
      </c>
      <c r="C75" s="31"/>
      <c r="D75" s="31"/>
      <c r="E75" s="31"/>
      <c r="F75" s="31"/>
      <c r="G75" s="29"/>
      <c r="H75" s="29"/>
      <c r="I75" s="29"/>
      <c r="J75" s="29"/>
      <c r="K75" s="29"/>
      <c r="L75" s="30">
        <f t="shared" si="12"/>
        <v>0</v>
      </c>
      <c r="M75" s="31"/>
      <c r="N75" s="31"/>
    </row>
    <row r="76" spans="1:14" ht="12.75">
      <c r="A76" s="6">
        <v>31321</v>
      </c>
      <c r="B76" s="6" t="s">
        <v>30</v>
      </c>
      <c r="C76" s="31"/>
      <c r="D76" s="31"/>
      <c r="E76" s="31"/>
      <c r="F76" s="31"/>
      <c r="G76" s="29"/>
      <c r="H76" s="29"/>
      <c r="I76" s="29"/>
      <c r="J76" s="29"/>
      <c r="K76" s="29"/>
      <c r="L76" s="30">
        <f t="shared" si="12"/>
        <v>0</v>
      </c>
      <c r="M76" s="31"/>
      <c r="N76" s="31"/>
    </row>
    <row r="77" spans="1:14" ht="12.75">
      <c r="A77" s="6">
        <v>31332</v>
      </c>
      <c r="B77" s="6" t="s">
        <v>31</v>
      </c>
      <c r="C77" s="31"/>
      <c r="D77" s="31"/>
      <c r="E77" s="31"/>
      <c r="F77" s="31"/>
      <c r="G77" s="29"/>
      <c r="H77" s="29"/>
      <c r="I77" s="29"/>
      <c r="J77" s="29"/>
      <c r="K77" s="29"/>
      <c r="L77" s="30">
        <f t="shared" si="12"/>
        <v>0</v>
      </c>
      <c r="M77" s="31"/>
      <c r="N77" s="31"/>
    </row>
    <row r="78" spans="1:14" ht="12.75">
      <c r="A78" s="10">
        <v>32</v>
      </c>
      <c r="B78" s="10" t="s">
        <v>32</v>
      </c>
      <c r="C78" s="29"/>
      <c r="D78" s="29">
        <v>434158</v>
      </c>
      <c r="E78" s="29"/>
      <c r="F78" s="29"/>
      <c r="G78" s="29"/>
      <c r="H78" s="29"/>
      <c r="I78" s="29"/>
      <c r="J78" s="29"/>
      <c r="K78" s="29"/>
      <c r="L78" s="29">
        <v>434158</v>
      </c>
      <c r="M78" s="29">
        <v>0</v>
      </c>
      <c r="N78" s="29">
        <v>0</v>
      </c>
    </row>
    <row r="79" spans="1:14" ht="12.75">
      <c r="A79" s="6">
        <v>32119</v>
      </c>
      <c r="B79" s="6" t="s">
        <v>96</v>
      </c>
      <c r="C79" s="31"/>
      <c r="D79" s="31">
        <v>5000</v>
      </c>
      <c r="E79" s="31"/>
      <c r="F79" s="31"/>
      <c r="G79" s="29"/>
      <c r="H79" s="29"/>
      <c r="I79" s="29"/>
      <c r="J79" s="29"/>
      <c r="K79" s="29"/>
      <c r="L79" s="30">
        <f t="shared" si="12"/>
        <v>5000</v>
      </c>
      <c r="M79" s="31"/>
      <c r="N79" s="31"/>
    </row>
    <row r="80" spans="1:14" ht="12.75">
      <c r="A80" s="6">
        <v>32121</v>
      </c>
      <c r="B80" s="6" t="s">
        <v>81</v>
      </c>
      <c r="C80" s="31"/>
      <c r="D80" s="31"/>
      <c r="E80" s="31"/>
      <c r="F80" s="31"/>
      <c r="G80" s="29"/>
      <c r="H80" s="29"/>
      <c r="I80" s="29"/>
      <c r="J80" s="29"/>
      <c r="K80" s="29"/>
      <c r="L80" s="30">
        <f t="shared" si="12"/>
        <v>0</v>
      </c>
      <c r="M80" s="31"/>
      <c r="N80" s="31"/>
    </row>
    <row r="81" spans="1:14" ht="12.75">
      <c r="A81" s="6">
        <v>32131</v>
      </c>
      <c r="B81" s="6" t="s">
        <v>33</v>
      </c>
      <c r="C81" s="31"/>
      <c r="D81" s="31">
        <v>1000</v>
      </c>
      <c r="E81" s="31"/>
      <c r="F81" s="31"/>
      <c r="G81" s="29"/>
      <c r="H81" s="29"/>
      <c r="I81" s="29"/>
      <c r="J81" s="29"/>
      <c r="K81" s="29"/>
      <c r="L81" s="30">
        <f t="shared" si="12"/>
        <v>1000</v>
      </c>
      <c r="M81" s="31"/>
      <c r="N81" s="31"/>
    </row>
    <row r="82" spans="1:14" ht="12.75">
      <c r="A82" s="6">
        <v>32149</v>
      </c>
      <c r="B82" s="6" t="s">
        <v>34</v>
      </c>
      <c r="C82" s="31"/>
      <c r="D82" s="31">
        <v>2000</v>
      </c>
      <c r="E82" s="31"/>
      <c r="F82" s="31"/>
      <c r="G82" s="29"/>
      <c r="H82" s="29"/>
      <c r="I82" s="29"/>
      <c r="J82" s="29"/>
      <c r="K82" s="29"/>
      <c r="L82" s="30">
        <f t="shared" si="12"/>
        <v>2000</v>
      </c>
      <c r="M82" s="31"/>
      <c r="N82" s="31"/>
    </row>
    <row r="83" spans="1:14" ht="12.75">
      <c r="A83" s="6">
        <v>32211</v>
      </c>
      <c r="B83" s="6" t="s">
        <v>37</v>
      </c>
      <c r="C83" s="31"/>
      <c r="D83" s="31">
        <v>20000</v>
      </c>
      <c r="E83" s="31"/>
      <c r="F83" s="31"/>
      <c r="G83" s="29"/>
      <c r="H83" s="29"/>
      <c r="I83" s="29"/>
      <c r="J83" s="29"/>
      <c r="K83" s="29"/>
      <c r="L83" s="30">
        <f t="shared" si="12"/>
        <v>20000</v>
      </c>
      <c r="M83" s="31"/>
      <c r="N83" s="31"/>
    </row>
    <row r="84" spans="1:14" ht="12.75">
      <c r="A84" s="6">
        <v>32219</v>
      </c>
      <c r="B84" s="6" t="s">
        <v>95</v>
      </c>
      <c r="C84" s="31"/>
      <c r="D84" s="31">
        <v>64700</v>
      </c>
      <c r="E84" s="31"/>
      <c r="F84" s="31"/>
      <c r="G84" s="29"/>
      <c r="H84" s="29"/>
      <c r="I84" s="29"/>
      <c r="J84" s="29"/>
      <c r="K84" s="29"/>
      <c r="L84" s="30">
        <f t="shared" si="12"/>
        <v>64700</v>
      </c>
      <c r="M84" s="31"/>
      <c r="N84" s="31"/>
    </row>
    <row r="85" spans="1:14" ht="12.75">
      <c r="A85" s="6">
        <v>32229</v>
      </c>
      <c r="B85" s="6" t="s">
        <v>38</v>
      </c>
      <c r="C85" s="31"/>
      <c r="D85" s="31"/>
      <c r="E85" s="31"/>
      <c r="F85" s="31"/>
      <c r="G85" s="29"/>
      <c r="H85" s="29"/>
      <c r="I85" s="29"/>
      <c r="J85" s="29"/>
      <c r="K85" s="29"/>
      <c r="L85" s="30">
        <f t="shared" si="12"/>
        <v>0</v>
      </c>
      <c r="M85" s="31"/>
      <c r="N85" s="31"/>
    </row>
    <row r="86" spans="1:14" ht="12.75">
      <c r="A86" s="6">
        <v>32231</v>
      </c>
      <c r="B86" s="6" t="s">
        <v>39</v>
      </c>
      <c r="C86" s="31"/>
      <c r="D86" s="31">
        <v>75000</v>
      </c>
      <c r="E86" s="31"/>
      <c r="F86" s="31"/>
      <c r="G86" s="29"/>
      <c r="H86" s="29"/>
      <c r="I86" s="29"/>
      <c r="J86" s="29"/>
      <c r="K86" s="29"/>
      <c r="L86" s="30">
        <f t="shared" si="12"/>
        <v>75000</v>
      </c>
      <c r="M86" s="31"/>
      <c r="N86" s="31"/>
    </row>
    <row r="87" spans="1:14" ht="12.75">
      <c r="A87" s="6">
        <v>32233</v>
      </c>
      <c r="B87" s="6" t="s">
        <v>40</v>
      </c>
      <c r="C87" s="31"/>
      <c r="D87" s="31">
        <v>95428</v>
      </c>
      <c r="E87" s="31"/>
      <c r="F87" s="31"/>
      <c r="G87" s="29"/>
      <c r="H87" s="29"/>
      <c r="I87" s="29"/>
      <c r="J87" s="29"/>
      <c r="K87" s="29"/>
      <c r="L87" s="30">
        <f t="shared" si="12"/>
        <v>95428</v>
      </c>
      <c r="M87" s="31"/>
      <c r="N87" s="31"/>
    </row>
    <row r="88" spans="1:14" ht="12.75">
      <c r="A88" s="6">
        <v>32234</v>
      </c>
      <c r="B88" s="6" t="s">
        <v>41</v>
      </c>
      <c r="C88" s="31"/>
      <c r="D88" s="31">
        <v>1230</v>
      </c>
      <c r="E88" s="31"/>
      <c r="F88" s="31"/>
      <c r="G88" s="29"/>
      <c r="H88" s="29"/>
      <c r="I88" s="29"/>
      <c r="J88" s="29"/>
      <c r="K88" s="29"/>
      <c r="L88" s="30">
        <f t="shared" si="12"/>
        <v>1230</v>
      </c>
      <c r="M88" s="31"/>
      <c r="N88" s="31"/>
    </row>
    <row r="89" spans="1:14" ht="12.75">
      <c r="A89" s="6">
        <v>32239</v>
      </c>
      <c r="B89" s="6" t="s">
        <v>42</v>
      </c>
      <c r="C89" s="31"/>
      <c r="D89" s="31"/>
      <c r="E89" s="31"/>
      <c r="F89" s="31"/>
      <c r="G89" s="29"/>
      <c r="H89" s="29"/>
      <c r="I89" s="29"/>
      <c r="J89" s="29"/>
      <c r="K89" s="29"/>
      <c r="L89" s="30">
        <f t="shared" si="12"/>
        <v>0</v>
      </c>
      <c r="M89" s="31"/>
      <c r="N89" s="31"/>
    </row>
    <row r="90" spans="1:14" ht="12.75">
      <c r="A90" s="6">
        <v>32244</v>
      </c>
      <c r="B90" s="6" t="s">
        <v>82</v>
      </c>
      <c r="C90" s="31"/>
      <c r="D90" s="31">
        <v>1500</v>
      </c>
      <c r="E90" s="31"/>
      <c r="F90" s="31"/>
      <c r="G90" s="29"/>
      <c r="H90" s="29"/>
      <c r="I90" s="29"/>
      <c r="J90" s="29"/>
      <c r="K90" s="29"/>
      <c r="L90" s="30">
        <f t="shared" si="12"/>
        <v>1500</v>
      </c>
      <c r="M90" s="31"/>
      <c r="N90" s="31"/>
    </row>
    <row r="91" spans="1:14" ht="12.75">
      <c r="A91" s="6">
        <v>32251</v>
      </c>
      <c r="B91" s="6" t="s">
        <v>43</v>
      </c>
      <c r="C91" s="31"/>
      <c r="D91" s="31">
        <v>6000</v>
      </c>
      <c r="E91" s="31"/>
      <c r="F91" s="31"/>
      <c r="G91" s="31"/>
      <c r="H91" s="31"/>
      <c r="I91" s="31"/>
      <c r="J91" s="31"/>
      <c r="K91" s="31"/>
      <c r="L91" s="30">
        <f t="shared" si="12"/>
        <v>6000</v>
      </c>
      <c r="M91" s="31"/>
      <c r="N91" s="31"/>
    </row>
    <row r="92" spans="1:14" ht="12.75">
      <c r="A92" s="6">
        <v>32252</v>
      </c>
      <c r="B92" s="6" t="s">
        <v>44</v>
      </c>
      <c r="C92" s="31"/>
      <c r="D92" s="31"/>
      <c r="E92" s="31"/>
      <c r="F92" s="31"/>
      <c r="G92" s="31"/>
      <c r="H92" s="31"/>
      <c r="I92" s="31"/>
      <c r="J92" s="31"/>
      <c r="K92" s="31"/>
      <c r="L92" s="30">
        <f t="shared" si="12"/>
        <v>0</v>
      </c>
      <c r="M92" s="31"/>
      <c r="N92" s="31"/>
    </row>
    <row r="93" spans="1:14" ht="12.75">
      <c r="A93" s="6">
        <v>32271</v>
      </c>
      <c r="B93" s="6" t="s">
        <v>83</v>
      </c>
      <c r="C93" s="31"/>
      <c r="D93" s="31">
        <v>5200</v>
      </c>
      <c r="E93" s="31"/>
      <c r="F93" s="31"/>
      <c r="G93" s="31"/>
      <c r="H93" s="31"/>
      <c r="I93" s="31"/>
      <c r="J93" s="31"/>
      <c r="K93" s="31"/>
      <c r="L93" s="30">
        <f t="shared" si="12"/>
        <v>5200</v>
      </c>
      <c r="M93" s="31"/>
      <c r="N93" s="31"/>
    </row>
    <row r="94" spans="1:14" ht="12.75">
      <c r="A94" s="6">
        <v>32311</v>
      </c>
      <c r="B94" s="6" t="s">
        <v>84</v>
      </c>
      <c r="C94" s="31"/>
      <c r="D94" s="31">
        <v>16200</v>
      </c>
      <c r="E94" s="31"/>
      <c r="F94" s="31"/>
      <c r="G94" s="31"/>
      <c r="H94" s="31"/>
      <c r="I94" s="31"/>
      <c r="J94" s="31"/>
      <c r="K94" s="31"/>
      <c r="L94" s="30">
        <f t="shared" si="12"/>
        <v>16200</v>
      </c>
      <c r="M94" s="31"/>
      <c r="N94" s="31"/>
    </row>
    <row r="95" spans="1:14" ht="12.75">
      <c r="A95" s="6">
        <v>32313</v>
      </c>
      <c r="B95" s="6" t="s">
        <v>45</v>
      </c>
      <c r="C95" s="31"/>
      <c r="D95" s="31">
        <v>3400</v>
      </c>
      <c r="E95" s="31"/>
      <c r="F95" s="31"/>
      <c r="G95" s="31"/>
      <c r="H95" s="31"/>
      <c r="I95" s="31"/>
      <c r="J95" s="31"/>
      <c r="K95" s="31"/>
      <c r="L95" s="30">
        <f t="shared" si="12"/>
        <v>3400</v>
      </c>
      <c r="M95" s="31"/>
      <c r="N95" s="31"/>
    </row>
    <row r="96" spans="1:14" ht="12.75">
      <c r="A96" s="6">
        <v>32319</v>
      </c>
      <c r="B96" s="6" t="s">
        <v>46</v>
      </c>
      <c r="C96" s="31"/>
      <c r="D96" s="31">
        <v>0</v>
      </c>
      <c r="E96" s="31"/>
      <c r="F96" s="31"/>
      <c r="G96" s="31"/>
      <c r="H96" s="31"/>
      <c r="I96" s="31"/>
      <c r="J96" s="31"/>
      <c r="K96" s="31"/>
      <c r="L96" s="30">
        <f t="shared" si="12"/>
        <v>0</v>
      </c>
      <c r="M96" s="31"/>
      <c r="N96" s="31"/>
    </row>
    <row r="97" spans="1:14" ht="12.75">
      <c r="A97" s="6">
        <v>32329</v>
      </c>
      <c r="B97" s="6" t="s">
        <v>47</v>
      </c>
      <c r="C97" s="31"/>
      <c r="D97" s="31">
        <v>55000</v>
      </c>
      <c r="E97" s="31"/>
      <c r="F97" s="31"/>
      <c r="G97" s="31"/>
      <c r="H97" s="31"/>
      <c r="I97" s="31"/>
      <c r="J97" s="31"/>
      <c r="K97" s="31"/>
      <c r="L97" s="30">
        <f t="shared" si="12"/>
        <v>55000</v>
      </c>
      <c r="M97" s="31"/>
      <c r="N97" s="31"/>
    </row>
    <row r="98" spans="1:14" ht="12.75">
      <c r="A98" s="6">
        <v>32339</v>
      </c>
      <c r="B98" s="6" t="s">
        <v>48</v>
      </c>
      <c r="C98" s="31"/>
      <c r="D98" s="31"/>
      <c r="E98" s="31"/>
      <c r="F98" s="31"/>
      <c r="G98" s="31"/>
      <c r="H98" s="31"/>
      <c r="I98" s="31"/>
      <c r="J98" s="31"/>
      <c r="K98" s="31"/>
      <c r="L98" s="30">
        <f t="shared" si="12"/>
        <v>0</v>
      </c>
      <c r="M98" s="31"/>
      <c r="N98" s="31"/>
    </row>
    <row r="99" spans="1:14" ht="12.75">
      <c r="A99" s="6">
        <v>32349</v>
      </c>
      <c r="B99" s="6" t="s">
        <v>49</v>
      </c>
      <c r="C99" s="31"/>
      <c r="D99" s="31">
        <v>35000</v>
      </c>
      <c r="E99" s="31"/>
      <c r="F99" s="31"/>
      <c r="G99" s="31"/>
      <c r="H99" s="31"/>
      <c r="I99" s="31"/>
      <c r="J99" s="31"/>
      <c r="K99" s="31"/>
      <c r="L99" s="30">
        <f t="shared" si="12"/>
        <v>35000</v>
      </c>
      <c r="M99" s="31"/>
      <c r="N99" s="31"/>
    </row>
    <row r="100" spans="1:14" ht="12.75">
      <c r="A100" s="6">
        <v>32359</v>
      </c>
      <c r="B100" s="6" t="s">
        <v>50</v>
      </c>
      <c r="C100" s="31"/>
      <c r="D100" s="31">
        <v>3500</v>
      </c>
      <c r="E100" s="31"/>
      <c r="F100" s="31"/>
      <c r="G100" s="31"/>
      <c r="H100" s="31"/>
      <c r="I100" s="31"/>
      <c r="J100" s="31"/>
      <c r="K100" s="31"/>
      <c r="L100" s="30">
        <f t="shared" si="12"/>
        <v>3500</v>
      </c>
      <c r="M100" s="31"/>
      <c r="N100" s="31"/>
    </row>
    <row r="101" spans="1:14" ht="12.75">
      <c r="A101" s="6">
        <v>32361</v>
      </c>
      <c r="B101" s="6" t="s">
        <v>51</v>
      </c>
      <c r="C101" s="31"/>
      <c r="D101" s="31">
        <v>10300</v>
      </c>
      <c r="E101" s="31"/>
      <c r="F101" s="31"/>
      <c r="G101" s="31"/>
      <c r="H101" s="31"/>
      <c r="I101" s="31"/>
      <c r="J101" s="31"/>
      <c r="K101" s="31"/>
      <c r="L101" s="30">
        <f t="shared" si="12"/>
        <v>10300</v>
      </c>
      <c r="M101" s="31"/>
      <c r="N101" s="31"/>
    </row>
    <row r="102" spans="1:14" ht="12.75">
      <c r="A102" s="6">
        <v>32369</v>
      </c>
      <c r="B102" s="6" t="s">
        <v>52</v>
      </c>
      <c r="C102" s="31"/>
      <c r="D102" s="31">
        <v>4100</v>
      </c>
      <c r="E102" s="31"/>
      <c r="F102" s="31"/>
      <c r="G102" s="31"/>
      <c r="H102" s="31"/>
      <c r="I102" s="31"/>
      <c r="J102" s="31"/>
      <c r="K102" s="31"/>
      <c r="L102" s="30">
        <f t="shared" si="12"/>
        <v>4100</v>
      </c>
      <c r="M102" s="31"/>
      <c r="N102" s="31"/>
    </row>
    <row r="103" spans="1:14" ht="12.75">
      <c r="A103" s="6">
        <v>32371</v>
      </c>
      <c r="B103" s="6" t="s">
        <v>53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0">
        <f t="shared" si="12"/>
        <v>0</v>
      </c>
      <c r="M103" s="31"/>
      <c r="N103" s="31"/>
    </row>
    <row r="104" spans="1:14" ht="12.75">
      <c r="A104" s="6">
        <v>32372</v>
      </c>
      <c r="B104" s="6" t="s">
        <v>54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0">
        <f t="shared" si="12"/>
        <v>0</v>
      </c>
      <c r="M104" s="31"/>
      <c r="N104" s="31"/>
    </row>
    <row r="105" spans="1:14" ht="12.75">
      <c r="A105" s="6">
        <v>32379</v>
      </c>
      <c r="B105" s="6" t="s">
        <v>55</v>
      </c>
      <c r="C105" s="31"/>
      <c r="D105" s="31">
        <v>0</v>
      </c>
      <c r="E105" s="31"/>
      <c r="F105" s="31"/>
      <c r="G105" s="31"/>
      <c r="H105" s="31"/>
      <c r="I105" s="31"/>
      <c r="J105" s="31"/>
      <c r="K105" s="31"/>
      <c r="L105" s="30">
        <f t="shared" si="12"/>
        <v>0</v>
      </c>
      <c r="M105" s="31"/>
      <c r="N105" s="31"/>
    </row>
    <row r="106" spans="1:14" ht="12.75">
      <c r="A106" s="6">
        <v>32389</v>
      </c>
      <c r="B106" s="6" t="s">
        <v>56</v>
      </c>
      <c r="C106" s="31"/>
      <c r="D106" s="31">
        <v>8500</v>
      </c>
      <c r="E106" s="31"/>
      <c r="F106" s="31"/>
      <c r="G106" s="31"/>
      <c r="H106" s="31"/>
      <c r="I106" s="31"/>
      <c r="J106" s="31"/>
      <c r="K106" s="31"/>
      <c r="L106" s="30">
        <f t="shared" si="12"/>
        <v>8500</v>
      </c>
      <c r="M106" s="31"/>
      <c r="N106" s="31"/>
    </row>
    <row r="107" spans="1:14" ht="12.75">
      <c r="A107" s="6">
        <v>32391</v>
      </c>
      <c r="B107" s="6" t="s">
        <v>57</v>
      </c>
      <c r="C107" s="31"/>
      <c r="D107" s="31">
        <v>1400</v>
      </c>
      <c r="E107" s="31"/>
      <c r="F107" s="31"/>
      <c r="G107" s="31"/>
      <c r="H107" s="31"/>
      <c r="I107" s="31"/>
      <c r="J107" s="31"/>
      <c r="K107" s="31"/>
      <c r="L107" s="30">
        <f t="shared" si="12"/>
        <v>1400</v>
      </c>
      <c r="M107" s="31"/>
      <c r="N107" s="31"/>
    </row>
    <row r="108" spans="1:14" ht="12.75">
      <c r="A108" s="6">
        <v>32399</v>
      </c>
      <c r="B108" s="6" t="s">
        <v>58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>
        <f t="shared" si="12"/>
        <v>0</v>
      </c>
      <c r="M108" s="31"/>
      <c r="N108" s="31"/>
    </row>
    <row r="109" spans="1:14" ht="12.75">
      <c r="A109" s="6">
        <v>32412</v>
      </c>
      <c r="B109" s="6" t="s">
        <v>85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0">
        <f t="shared" si="12"/>
        <v>0</v>
      </c>
      <c r="M109" s="31"/>
      <c r="N109" s="31"/>
    </row>
    <row r="110" spans="1:14" ht="12.75">
      <c r="A110" s="6">
        <v>32922</v>
      </c>
      <c r="B110" s="6" t="s">
        <v>59</v>
      </c>
      <c r="C110" s="31"/>
      <c r="D110" s="31">
        <v>13000</v>
      </c>
      <c r="E110" s="31"/>
      <c r="F110" s="31"/>
      <c r="G110" s="31"/>
      <c r="H110" s="31"/>
      <c r="I110" s="31"/>
      <c r="J110" s="31"/>
      <c r="K110" s="31"/>
      <c r="L110" s="30">
        <f t="shared" si="12"/>
        <v>13000</v>
      </c>
      <c r="M110" s="31"/>
      <c r="N110" s="31"/>
    </row>
    <row r="111" spans="1:14" ht="12.75">
      <c r="A111" s="6">
        <v>32923</v>
      </c>
      <c r="B111" s="6" t="s">
        <v>86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0">
        <f t="shared" si="12"/>
        <v>0</v>
      </c>
      <c r="M111" s="31"/>
      <c r="N111" s="31"/>
    </row>
    <row r="112" spans="1:14" ht="12.75">
      <c r="A112" s="6">
        <v>32931</v>
      </c>
      <c r="B112" s="6" t="s">
        <v>60</v>
      </c>
      <c r="C112" s="31"/>
      <c r="D112" s="31">
        <v>500</v>
      </c>
      <c r="E112" s="31"/>
      <c r="F112" s="31"/>
      <c r="G112" s="31"/>
      <c r="H112" s="31"/>
      <c r="I112" s="31"/>
      <c r="J112" s="31"/>
      <c r="K112" s="31"/>
      <c r="L112" s="30">
        <f t="shared" si="12"/>
        <v>500</v>
      </c>
      <c r="M112" s="31"/>
      <c r="N112" s="31"/>
    </row>
    <row r="113" spans="1:14" ht="12.75">
      <c r="A113" s="6">
        <v>32941</v>
      </c>
      <c r="B113" s="6" t="s">
        <v>61</v>
      </c>
      <c r="C113" s="31"/>
      <c r="D113" s="31">
        <v>1000</v>
      </c>
      <c r="E113" s="31"/>
      <c r="F113" s="31"/>
      <c r="G113" s="31"/>
      <c r="H113" s="31"/>
      <c r="I113" s="31"/>
      <c r="J113" s="31"/>
      <c r="K113" s="31"/>
      <c r="L113" s="30">
        <f t="shared" si="12"/>
        <v>1000</v>
      </c>
      <c r="M113" s="31"/>
      <c r="N113" s="31"/>
    </row>
    <row r="114" spans="1:14" ht="12.75">
      <c r="A114" s="6">
        <v>32952</v>
      </c>
      <c r="B114" s="6" t="s">
        <v>87</v>
      </c>
      <c r="C114" s="31"/>
      <c r="D114" s="31">
        <v>100</v>
      </c>
      <c r="E114" s="31"/>
      <c r="F114" s="31"/>
      <c r="G114" s="31"/>
      <c r="H114" s="31"/>
      <c r="I114" s="31"/>
      <c r="J114" s="31"/>
      <c r="K114" s="31"/>
      <c r="L114" s="30">
        <f t="shared" si="12"/>
        <v>100</v>
      </c>
      <c r="M114" s="31"/>
      <c r="N114" s="31"/>
    </row>
    <row r="115" spans="1:14" ht="12.75">
      <c r="A115" s="6">
        <v>32999</v>
      </c>
      <c r="B115" s="6" t="s">
        <v>62</v>
      </c>
      <c r="C115" s="31"/>
      <c r="D115" s="31">
        <v>2000</v>
      </c>
      <c r="E115" s="31"/>
      <c r="F115" s="31"/>
      <c r="G115" s="31"/>
      <c r="H115" s="31"/>
      <c r="I115" s="31"/>
      <c r="J115" s="31"/>
      <c r="K115" s="31"/>
      <c r="L115" s="30">
        <f t="shared" si="12"/>
        <v>2000</v>
      </c>
      <c r="M115" s="31"/>
      <c r="N115" s="31"/>
    </row>
    <row r="116" spans="1:14" ht="12.75">
      <c r="A116" s="10">
        <v>34</v>
      </c>
      <c r="B116" s="10" t="s">
        <v>63</v>
      </c>
      <c r="C116" s="29"/>
      <c r="D116" s="29">
        <f>SUM(D117:D119)</f>
        <v>3100</v>
      </c>
      <c r="E116" s="29"/>
      <c r="F116" s="29"/>
      <c r="G116" s="29"/>
      <c r="H116" s="29"/>
      <c r="I116" s="29"/>
      <c r="J116" s="29"/>
      <c r="K116" s="29"/>
      <c r="L116" s="29">
        <f t="shared" si="12"/>
        <v>3100</v>
      </c>
      <c r="M116" s="29">
        <v>0</v>
      </c>
      <c r="N116" s="29">
        <v>0</v>
      </c>
    </row>
    <row r="117" spans="1:14" ht="12.75">
      <c r="A117" s="6">
        <v>34311</v>
      </c>
      <c r="B117" s="6" t="s">
        <v>64</v>
      </c>
      <c r="C117" s="31"/>
      <c r="D117" s="31">
        <v>3100</v>
      </c>
      <c r="E117" s="31"/>
      <c r="F117" s="31"/>
      <c r="G117" s="31"/>
      <c r="H117" s="31"/>
      <c r="I117" s="31"/>
      <c r="J117" s="31"/>
      <c r="K117" s="31"/>
      <c r="L117" s="30">
        <f t="shared" si="12"/>
        <v>3100</v>
      </c>
      <c r="M117" s="31"/>
      <c r="N117" s="31"/>
    </row>
    <row r="118" spans="1:14" ht="12.75">
      <c r="A118" s="6">
        <v>34339</v>
      </c>
      <c r="B118" s="6" t="s">
        <v>65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0">
        <f t="shared" si="12"/>
        <v>0</v>
      </c>
      <c r="M118" s="31"/>
      <c r="N118" s="31"/>
    </row>
    <row r="119" spans="1:14" ht="12.75">
      <c r="A119" s="6">
        <v>34349</v>
      </c>
      <c r="B119" s="6" t="s">
        <v>88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0">
        <f t="shared" si="12"/>
        <v>0</v>
      </c>
      <c r="M119" s="31"/>
      <c r="N119" s="31"/>
    </row>
    <row r="120" spans="1:14" ht="12.75">
      <c r="A120" s="6"/>
      <c r="B120" s="6"/>
      <c r="C120" s="31"/>
      <c r="D120" s="31"/>
      <c r="E120" s="31"/>
      <c r="F120" s="31"/>
      <c r="G120" s="31"/>
      <c r="H120" s="31"/>
      <c r="I120" s="31"/>
      <c r="J120" s="31"/>
      <c r="K120" s="31"/>
      <c r="L120" s="33"/>
      <c r="M120" s="31"/>
      <c r="N120" s="31"/>
    </row>
    <row r="121" spans="1:14" ht="12.75">
      <c r="A121" s="10"/>
      <c r="B121" s="10" t="s">
        <v>111</v>
      </c>
      <c r="C121" s="29"/>
      <c r="D121" s="29">
        <f>SUM(D72+M120)</f>
        <v>434158</v>
      </c>
      <c r="E121" s="29"/>
      <c r="F121" s="29"/>
      <c r="G121" s="29"/>
      <c r="H121" s="29"/>
      <c r="I121" s="29"/>
      <c r="J121" s="29"/>
      <c r="K121" s="29"/>
      <c r="L121" s="29">
        <f>SUM(L72+U120)</f>
        <v>434158</v>
      </c>
      <c r="M121" s="32">
        <v>0</v>
      </c>
      <c r="N121" s="32">
        <v>0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7" t="s">
        <v>114</v>
      </c>
      <c r="C125" s="48"/>
      <c r="D125" s="48"/>
      <c r="E125" s="48"/>
      <c r="F125" s="48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9"/>
      <c r="D128" s="29">
        <f>SUM(D129+M130)</f>
        <v>13000</v>
      </c>
      <c r="E128" s="29"/>
      <c r="F128" s="31"/>
      <c r="G128" s="31"/>
      <c r="H128" s="31"/>
      <c r="I128" s="31"/>
      <c r="J128" s="31"/>
      <c r="K128" s="31"/>
      <c r="L128" s="32">
        <f>SUM(D128+F128)</f>
        <v>13000</v>
      </c>
      <c r="M128" s="32">
        <v>0</v>
      </c>
      <c r="N128" s="32">
        <v>0</v>
      </c>
    </row>
    <row r="129" spans="1:14" ht="12.75">
      <c r="A129" s="10">
        <v>42</v>
      </c>
      <c r="B129" s="10" t="s">
        <v>115</v>
      </c>
      <c r="C129" s="29"/>
      <c r="D129" s="29">
        <f>SUM(D130+D131+D132)</f>
        <v>13000</v>
      </c>
      <c r="E129" s="29"/>
      <c r="F129" s="31"/>
      <c r="G129" s="31"/>
      <c r="H129" s="31"/>
      <c r="I129" s="31"/>
      <c r="J129" s="31"/>
      <c r="K129" s="31"/>
      <c r="L129" s="32">
        <f>SUM(D129+F129)</f>
        <v>13000</v>
      </c>
      <c r="M129" s="32">
        <v>0</v>
      </c>
      <c r="N129" s="32">
        <v>0</v>
      </c>
    </row>
    <row r="130" spans="1:14" ht="12.75">
      <c r="A130" s="6">
        <v>42273</v>
      </c>
      <c r="B130" s="6" t="s">
        <v>100</v>
      </c>
      <c r="C130" s="31"/>
      <c r="D130" s="31">
        <v>10500</v>
      </c>
      <c r="E130" s="31"/>
      <c r="F130" s="31"/>
      <c r="G130" s="31"/>
      <c r="H130" s="31"/>
      <c r="I130" s="31"/>
      <c r="J130" s="31"/>
      <c r="K130" s="31"/>
      <c r="L130" s="30">
        <f>SUM(D130+F130)</f>
        <v>10500</v>
      </c>
      <c r="M130" s="30"/>
      <c r="N130" s="30"/>
    </row>
    <row r="131" spans="1:14" ht="12.75">
      <c r="A131" s="6">
        <v>42411</v>
      </c>
      <c r="B131" s="6" t="s">
        <v>101</v>
      </c>
      <c r="C131" s="31"/>
      <c r="D131" s="31">
        <v>2500</v>
      </c>
      <c r="E131" s="31"/>
      <c r="F131" s="31"/>
      <c r="G131" s="31"/>
      <c r="H131" s="31"/>
      <c r="I131" s="31"/>
      <c r="J131" s="31"/>
      <c r="K131" s="31"/>
      <c r="L131" s="30">
        <f>SUM(D131+F131)</f>
        <v>2500</v>
      </c>
      <c r="M131" s="30"/>
      <c r="N131" s="30"/>
    </row>
    <row r="132" spans="1:14" ht="12.75">
      <c r="A132" s="6">
        <v>42621</v>
      </c>
      <c r="B132" s="6" t="s">
        <v>130</v>
      </c>
      <c r="C132" s="31"/>
      <c r="D132" s="31">
        <v>0</v>
      </c>
      <c r="E132" s="31"/>
      <c r="F132" s="31"/>
      <c r="G132" s="31"/>
      <c r="H132" s="31"/>
      <c r="I132" s="31"/>
      <c r="J132" s="31"/>
      <c r="K132" s="31"/>
      <c r="L132" s="30">
        <f>SUM(D132+F132)</f>
        <v>0</v>
      </c>
      <c r="M132" s="30"/>
      <c r="N132" s="30"/>
    </row>
    <row r="133" spans="1:14" ht="12.75">
      <c r="A133" s="10"/>
      <c r="B133" s="10" t="s">
        <v>110</v>
      </c>
      <c r="C133" s="29"/>
      <c r="D133" s="29" t="s">
        <v>186</v>
      </c>
      <c r="E133" s="29"/>
      <c r="F133" s="31"/>
      <c r="G133" s="31"/>
      <c r="H133" s="31"/>
      <c r="I133" s="31"/>
      <c r="J133" s="31"/>
      <c r="K133" s="31"/>
      <c r="L133" s="32" t="s">
        <v>186</v>
      </c>
      <c r="M133" s="32" t="s">
        <v>186</v>
      </c>
      <c r="N133" s="32" t="s">
        <v>186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7" t="s">
        <v>102</v>
      </c>
      <c r="C135" s="48"/>
      <c r="D135" s="48"/>
      <c r="E135" s="48"/>
      <c r="F135" s="48"/>
      <c r="G135" s="48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9"/>
      <c r="D138" s="29">
        <f>SUM(D139+M140)</f>
        <v>0</v>
      </c>
      <c r="E138" s="29"/>
      <c r="F138" s="31"/>
      <c r="G138" s="31"/>
      <c r="H138" s="31"/>
      <c r="I138" s="31"/>
      <c r="J138" s="31"/>
      <c r="K138" s="31"/>
      <c r="L138" s="32">
        <f>SUM(D138+G138)</f>
        <v>0</v>
      </c>
      <c r="M138" s="32"/>
      <c r="N138" s="32"/>
    </row>
    <row r="139" spans="1:14" ht="12.75">
      <c r="A139" s="10">
        <v>32</v>
      </c>
      <c r="B139" s="10" t="s">
        <v>32</v>
      </c>
      <c r="C139" s="29"/>
      <c r="D139" s="29">
        <v>0</v>
      </c>
      <c r="E139" s="29"/>
      <c r="F139" s="31"/>
      <c r="G139" s="31"/>
      <c r="H139" s="31"/>
      <c r="I139" s="31"/>
      <c r="J139" s="31"/>
      <c r="K139" s="31"/>
      <c r="L139" s="32">
        <f aca="true" t="shared" si="13" ref="L139:L147">SUM(D139+G139)</f>
        <v>0</v>
      </c>
      <c r="M139" s="30"/>
      <c r="N139" s="30"/>
    </row>
    <row r="140" spans="1:14" ht="12.75">
      <c r="A140" s="6">
        <v>32329</v>
      </c>
      <c r="B140" s="6" t="s">
        <v>104</v>
      </c>
      <c r="C140" s="31"/>
      <c r="D140" s="31">
        <v>0</v>
      </c>
      <c r="E140" s="31"/>
      <c r="F140" s="31"/>
      <c r="G140" s="31"/>
      <c r="H140" s="31"/>
      <c r="I140" s="31"/>
      <c r="J140" s="31"/>
      <c r="K140" s="31"/>
      <c r="L140" s="30">
        <f t="shared" si="13"/>
        <v>0</v>
      </c>
      <c r="M140" s="30"/>
      <c r="N140" s="30"/>
    </row>
    <row r="141" spans="1:14" ht="12.75">
      <c r="A141" s="10">
        <v>4</v>
      </c>
      <c r="B141" s="10" t="s">
        <v>109</v>
      </c>
      <c r="C141" s="29"/>
      <c r="D141" s="29">
        <f>SUM(D142+D145)</f>
        <v>0</v>
      </c>
      <c r="E141" s="29"/>
      <c r="F141" s="31"/>
      <c r="G141" s="31"/>
      <c r="H141" s="31"/>
      <c r="I141" s="31"/>
      <c r="J141" s="31"/>
      <c r="K141" s="31"/>
      <c r="L141" s="32">
        <f t="shared" si="13"/>
        <v>0</v>
      </c>
      <c r="M141" s="32"/>
      <c r="N141" s="32"/>
    </row>
    <row r="142" spans="1:14" ht="12.75">
      <c r="A142" s="10">
        <v>42</v>
      </c>
      <c r="B142" s="10" t="s">
        <v>116</v>
      </c>
      <c r="C142" s="29"/>
      <c r="D142" s="29">
        <f>SUM(D143+D144)</f>
        <v>0</v>
      </c>
      <c r="E142" s="29"/>
      <c r="F142" s="31"/>
      <c r="G142" s="31"/>
      <c r="H142" s="31"/>
      <c r="I142" s="31"/>
      <c r="J142" s="31"/>
      <c r="K142" s="31"/>
      <c r="L142" s="32">
        <f t="shared" si="13"/>
        <v>0</v>
      </c>
      <c r="M142" s="30"/>
      <c r="N142" s="30"/>
    </row>
    <row r="143" spans="1:14" ht="12.75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0">
        <f t="shared" si="13"/>
        <v>0</v>
      </c>
      <c r="M143" s="30"/>
      <c r="N143" s="30"/>
    </row>
    <row r="144" spans="1:14" ht="12.75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0">
        <f t="shared" si="13"/>
        <v>0</v>
      </c>
      <c r="M144" s="30"/>
      <c r="N144" s="30"/>
    </row>
    <row r="145" spans="1:14" ht="12.75">
      <c r="A145" s="10">
        <v>45</v>
      </c>
      <c r="B145" s="10" t="s">
        <v>117</v>
      </c>
      <c r="C145" s="29"/>
      <c r="D145" s="29">
        <f>SUM(D146+D147)</f>
        <v>0</v>
      </c>
      <c r="E145" s="29"/>
      <c r="F145" s="31"/>
      <c r="G145" s="31"/>
      <c r="H145" s="31"/>
      <c r="I145" s="31"/>
      <c r="J145" s="31"/>
      <c r="K145" s="31"/>
      <c r="L145" s="32">
        <f t="shared" si="13"/>
        <v>0</v>
      </c>
      <c r="M145" s="30"/>
      <c r="N145" s="30"/>
    </row>
    <row r="146" spans="1:14" ht="12.75">
      <c r="A146" s="6">
        <v>45111</v>
      </c>
      <c r="B146" s="6" t="s">
        <v>108</v>
      </c>
      <c r="C146" s="31"/>
      <c r="D146" s="31">
        <v>0</v>
      </c>
      <c r="E146" s="31"/>
      <c r="F146" s="31"/>
      <c r="G146" s="31"/>
      <c r="H146" s="31"/>
      <c r="I146" s="31"/>
      <c r="J146" s="31"/>
      <c r="K146" s="31"/>
      <c r="L146" s="30">
        <f t="shared" si="13"/>
        <v>0</v>
      </c>
      <c r="M146" s="30"/>
      <c r="N146" s="30"/>
    </row>
    <row r="147" spans="1:14" ht="12.75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0">
        <f t="shared" si="13"/>
        <v>0</v>
      </c>
      <c r="M147" s="30"/>
      <c r="N147" s="30"/>
    </row>
    <row r="148" spans="1:14" ht="12.75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0"/>
      <c r="M148" s="30"/>
      <c r="N148" s="30"/>
    </row>
    <row r="149" spans="1:14" ht="12.75">
      <c r="A149" s="6"/>
      <c r="B149" s="10" t="s">
        <v>129</v>
      </c>
      <c r="C149" s="29"/>
      <c r="D149" s="29">
        <v>447158</v>
      </c>
      <c r="E149" s="29"/>
      <c r="F149" s="31"/>
      <c r="G149" s="31"/>
      <c r="H149" s="31"/>
      <c r="I149" s="31"/>
      <c r="J149" s="31"/>
      <c r="K149" s="31"/>
      <c r="L149" s="32">
        <v>447158</v>
      </c>
      <c r="M149" s="32">
        <v>0</v>
      </c>
      <c r="N149" s="32">
        <v>0</v>
      </c>
    </row>
    <row r="150" spans="1:14" ht="12.75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5"/>
      <c r="M150" s="35"/>
      <c r="N150" s="35"/>
    </row>
    <row r="151" spans="1:14" ht="12.75">
      <c r="A151" s="6"/>
      <c r="B151" s="10" t="s">
        <v>126</v>
      </c>
      <c r="C151" s="29"/>
      <c r="D151" s="29">
        <v>447158</v>
      </c>
      <c r="E151" s="29"/>
      <c r="F151" s="31"/>
      <c r="G151" s="31"/>
      <c r="H151" s="31"/>
      <c r="I151" s="31"/>
      <c r="J151" s="31"/>
      <c r="K151" s="31"/>
      <c r="L151" s="32">
        <v>447158</v>
      </c>
      <c r="M151" s="32">
        <v>0</v>
      </c>
      <c r="N151" s="32">
        <v>0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7" t="s">
        <v>159</v>
      </c>
      <c r="C160" s="48"/>
      <c r="D160" s="48"/>
    </row>
    <row r="161" ht="12.75">
      <c r="B161" s="4" t="s">
        <v>160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9">
        <v>7594500</v>
      </c>
      <c r="D164" s="29"/>
      <c r="E164" s="29">
        <f aca="true" t="shared" si="14" ref="E164:K164">SUM(E165+E171+E218)</f>
        <v>313100</v>
      </c>
      <c r="F164" s="29">
        <f t="shared" si="14"/>
        <v>279450</v>
      </c>
      <c r="G164" s="29">
        <f t="shared" si="14"/>
        <v>360300</v>
      </c>
      <c r="H164" s="29">
        <f t="shared" si="14"/>
        <v>1200</v>
      </c>
      <c r="I164" s="29">
        <f t="shared" si="14"/>
        <v>36000</v>
      </c>
      <c r="J164" s="29">
        <f t="shared" si="14"/>
        <v>0</v>
      </c>
      <c r="K164" s="29">
        <f t="shared" si="14"/>
        <v>0</v>
      </c>
      <c r="L164" s="37">
        <v>8604750</v>
      </c>
      <c r="M164" s="29">
        <v>0</v>
      </c>
      <c r="N164" s="29">
        <v>0</v>
      </c>
    </row>
    <row r="165" spans="1:14" ht="12.75">
      <c r="A165" s="10">
        <v>31</v>
      </c>
      <c r="B165" s="10" t="s">
        <v>27</v>
      </c>
      <c r="C165" s="29">
        <f>SUM(C166:C170)</f>
        <v>7270500</v>
      </c>
      <c r="D165" s="29"/>
      <c r="E165" s="29">
        <f aca="true" t="shared" si="15" ref="E165:K165">SUM(E166:E170)</f>
        <v>39000</v>
      </c>
      <c r="F165" s="29">
        <f t="shared" si="15"/>
        <v>118050</v>
      </c>
      <c r="G165" s="29">
        <f t="shared" si="15"/>
        <v>0</v>
      </c>
      <c r="H165" s="29">
        <f t="shared" si="15"/>
        <v>0</v>
      </c>
      <c r="I165" s="29">
        <f t="shared" si="15"/>
        <v>0</v>
      </c>
      <c r="J165" s="29">
        <f t="shared" si="15"/>
        <v>0</v>
      </c>
      <c r="K165" s="29">
        <f t="shared" si="15"/>
        <v>0</v>
      </c>
      <c r="L165" s="37">
        <v>7375650</v>
      </c>
      <c r="M165" s="29">
        <v>0</v>
      </c>
      <c r="N165" s="29">
        <v>0</v>
      </c>
    </row>
    <row r="166" spans="1:14" ht="12.75">
      <c r="A166" s="6">
        <v>31111</v>
      </c>
      <c r="B166" s="6" t="s">
        <v>28</v>
      </c>
      <c r="C166" s="31">
        <v>5850000</v>
      </c>
      <c r="D166" s="31"/>
      <c r="E166" s="31">
        <v>39000</v>
      </c>
      <c r="F166" s="31">
        <v>114300</v>
      </c>
      <c r="G166" s="29"/>
      <c r="H166" s="29"/>
      <c r="I166" s="29"/>
      <c r="J166" s="29"/>
      <c r="K166" s="29"/>
      <c r="L166" s="37">
        <v>6003300</v>
      </c>
      <c r="M166" s="31"/>
      <c r="N166" s="31"/>
    </row>
    <row r="167" spans="1:14" ht="12.75">
      <c r="A167" s="6">
        <v>31219</v>
      </c>
      <c r="B167" s="6" t="s">
        <v>29</v>
      </c>
      <c r="C167" s="31">
        <v>460500</v>
      </c>
      <c r="D167" s="31"/>
      <c r="E167" s="31"/>
      <c r="F167" s="31">
        <v>3750</v>
      </c>
      <c r="G167" s="29"/>
      <c r="H167" s="29"/>
      <c r="I167" s="29"/>
      <c r="J167" s="29"/>
      <c r="K167" s="29"/>
      <c r="L167" s="37">
        <v>464250</v>
      </c>
      <c r="M167" s="31"/>
      <c r="N167" s="31"/>
    </row>
    <row r="168" spans="1:14" ht="12.75">
      <c r="A168" s="6">
        <v>31219</v>
      </c>
      <c r="B168" s="6" t="s">
        <v>157</v>
      </c>
      <c r="C168" s="31"/>
      <c r="D168" s="31"/>
      <c r="E168" s="31">
        <v>0</v>
      </c>
      <c r="F168" s="31"/>
      <c r="G168" s="29"/>
      <c r="H168" s="29"/>
      <c r="I168" s="29"/>
      <c r="J168" s="29"/>
      <c r="K168" s="29"/>
      <c r="L168" s="37">
        <f aca="true" t="shared" si="16" ref="L168:L228">SUM(C168+E168+G168+H168+I168+J168+K168)</f>
        <v>0</v>
      </c>
      <c r="M168" s="31"/>
      <c r="N168" s="31"/>
    </row>
    <row r="169" spans="1:14" ht="12.75">
      <c r="A169" s="6">
        <v>31321</v>
      </c>
      <c r="B169" s="6" t="s">
        <v>30</v>
      </c>
      <c r="C169" s="31">
        <v>960000</v>
      </c>
      <c r="D169" s="31"/>
      <c r="E169" s="31"/>
      <c r="F169" s="31"/>
      <c r="G169" s="29"/>
      <c r="H169" s="29"/>
      <c r="I169" s="29"/>
      <c r="J169" s="29"/>
      <c r="K169" s="29"/>
      <c r="L169" s="37">
        <f t="shared" si="16"/>
        <v>960000</v>
      </c>
      <c r="M169" s="31"/>
      <c r="N169" s="31"/>
    </row>
    <row r="170" spans="1:14" ht="12.75">
      <c r="A170" s="6">
        <v>31332</v>
      </c>
      <c r="B170" s="6" t="s">
        <v>31</v>
      </c>
      <c r="C170" s="31">
        <v>0</v>
      </c>
      <c r="D170" s="31"/>
      <c r="E170" s="31"/>
      <c r="F170" s="31"/>
      <c r="G170" s="29"/>
      <c r="H170" s="29"/>
      <c r="I170" s="29"/>
      <c r="J170" s="29"/>
      <c r="K170" s="29"/>
      <c r="L170" s="37">
        <f t="shared" si="16"/>
        <v>0</v>
      </c>
      <c r="M170" s="31"/>
      <c r="N170" s="31"/>
    </row>
    <row r="171" spans="1:14" ht="12.75">
      <c r="A171" s="10">
        <v>32</v>
      </c>
      <c r="B171" s="10" t="s">
        <v>189</v>
      </c>
      <c r="C171" s="29">
        <v>365600</v>
      </c>
      <c r="D171" s="29">
        <f aca="true" t="shared" si="17" ref="D171:K171">SUM(D172:D217)</f>
        <v>0</v>
      </c>
      <c r="E171" s="29">
        <v>274100</v>
      </c>
      <c r="F171" s="29">
        <f t="shared" si="17"/>
        <v>161400</v>
      </c>
      <c r="G171" s="29">
        <f t="shared" si="17"/>
        <v>360300</v>
      </c>
      <c r="H171" s="29">
        <f t="shared" si="17"/>
        <v>1200</v>
      </c>
      <c r="I171" s="29">
        <f t="shared" si="17"/>
        <v>36000</v>
      </c>
      <c r="J171" s="29">
        <f t="shared" si="17"/>
        <v>0</v>
      </c>
      <c r="K171" s="29">
        <f t="shared" si="17"/>
        <v>0</v>
      </c>
      <c r="L171" s="37">
        <v>1229100</v>
      </c>
      <c r="M171" s="29">
        <v>0</v>
      </c>
      <c r="N171" s="29">
        <v>0</v>
      </c>
    </row>
    <row r="172" spans="1:14" ht="12.75">
      <c r="A172" s="6">
        <v>32119</v>
      </c>
      <c r="B172" s="6" t="s">
        <v>96</v>
      </c>
      <c r="C172" s="30"/>
      <c r="D172" s="30"/>
      <c r="E172" s="30">
        <v>5500</v>
      </c>
      <c r="F172" s="30"/>
      <c r="G172" s="30"/>
      <c r="H172" s="30">
        <v>0</v>
      </c>
      <c r="I172" s="30">
        <v>0</v>
      </c>
      <c r="J172" s="30"/>
      <c r="K172" s="30"/>
      <c r="L172" s="37">
        <f t="shared" si="16"/>
        <v>5500</v>
      </c>
      <c r="M172" s="31"/>
      <c r="N172" s="31"/>
    </row>
    <row r="173" spans="1:14" ht="12.75">
      <c r="A173" s="6">
        <v>32121</v>
      </c>
      <c r="B173" s="6" t="s">
        <v>81</v>
      </c>
      <c r="C173" s="30">
        <v>175000</v>
      </c>
      <c r="D173" s="30"/>
      <c r="E173" s="30"/>
      <c r="F173" s="30"/>
      <c r="G173" s="30"/>
      <c r="H173" s="30"/>
      <c r="I173" s="30"/>
      <c r="J173" s="30"/>
      <c r="K173" s="30"/>
      <c r="L173" s="37">
        <f t="shared" si="16"/>
        <v>175000</v>
      </c>
      <c r="M173" s="31"/>
      <c r="N173" s="31"/>
    </row>
    <row r="174" spans="1:14" ht="12.75">
      <c r="A174" s="6">
        <v>32131</v>
      </c>
      <c r="B174" s="6" t="s">
        <v>33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7">
        <f t="shared" si="16"/>
        <v>0</v>
      </c>
      <c r="M174" s="31"/>
      <c r="N174" s="31"/>
    </row>
    <row r="175" spans="1:14" ht="12.75">
      <c r="A175" s="6">
        <v>32149</v>
      </c>
      <c r="B175" s="6" t="s">
        <v>34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7">
        <f t="shared" si="16"/>
        <v>0</v>
      </c>
      <c r="M175" s="31"/>
      <c r="N175" s="31"/>
    </row>
    <row r="176" spans="1:14" ht="12.75">
      <c r="A176" s="6">
        <v>32211</v>
      </c>
      <c r="B176" s="6" t="s">
        <v>37</v>
      </c>
      <c r="C176" s="30">
        <v>2000</v>
      </c>
      <c r="D176" s="30"/>
      <c r="E176" s="30">
        <v>0</v>
      </c>
      <c r="F176" s="30"/>
      <c r="G176" s="30">
        <v>12500</v>
      </c>
      <c r="H176" s="30">
        <v>0</v>
      </c>
      <c r="I176" s="30"/>
      <c r="J176" s="30"/>
      <c r="K176" s="30"/>
      <c r="L176" s="37">
        <f t="shared" si="16"/>
        <v>14500</v>
      </c>
      <c r="M176" s="31"/>
      <c r="N176" s="31"/>
    </row>
    <row r="177" spans="1:14" ht="12.75">
      <c r="A177" s="6">
        <v>32219</v>
      </c>
      <c r="B177" s="6" t="s">
        <v>95</v>
      </c>
      <c r="C177" s="30"/>
      <c r="D177" s="30"/>
      <c r="E177" s="30"/>
      <c r="F177" s="30">
        <v>9200</v>
      </c>
      <c r="G177" s="30">
        <v>4400</v>
      </c>
      <c r="H177" s="30">
        <v>0</v>
      </c>
      <c r="I177" s="30">
        <v>25000</v>
      </c>
      <c r="J177" s="30"/>
      <c r="K177" s="30"/>
      <c r="L177" s="37">
        <v>38600</v>
      </c>
      <c r="M177" s="31"/>
      <c r="N177" s="31"/>
    </row>
    <row r="178" spans="1:14" ht="12.75">
      <c r="A178" s="6">
        <v>32229</v>
      </c>
      <c r="B178" s="6" t="s">
        <v>38</v>
      </c>
      <c r="C178" s="30"/>
      <c r="D178" s="30"/>
      <c r="E178" s="30">
        <v>85000</v>
      </c>
      <c r="F178" s="30">
        <v>10100</v>
      </c>
      <c r="G178" s="30">
        <v>327500</v>
      </c>
      <c r="H178" s="30">
        <v>0</v>
      </c>
      <c r="I178" s="30">
        <v>11000</v>
      </c>
      <c r="J178" s="30"/>
      <c r="K178" s="30"/>
      <c r="L178" s="37">
        <v>433600</v>
      </c>
      <c r="M178" s="31"/>
      <c r="N178" s="31"/>
    </row>
    <row r="179" spans="1:14" ht="12.75">
      <c r="A179" s="6">
        <v>32231</v>
      </c>
      <c r="B179" s="6" t="s">
        <v>39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7">
        <f t="shared" si="16"/>
        <v>0</v>
      </c>
      <c r="M179" s="31"/>
      <c r="N179" s="31"/>
    </row>
    <row r="180" spans="1:14" ht="12.75">
      <c r="A180" s="6">
        <v>32233</v>
      </c>
      <c r="B180" s="6" t="s">
        <v>40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7">
        <f t="shared" si="16"/>
        <v>0</v>
      </c>
      <c r="M180" s="31"/>
      <c r="N180" s="31"/>
    </row>
    <row r="181" spans="1:14" ht="12.75">
      <c r="A181" s="6">
        <v>32234</v>
      </c>
      <c r="B181" s="6" t="s">
        <v>41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7">
        <f t="shared" si="16"/>
        <v>0</v>
      </c>
      <c r="M181" s="31"/>
      <c r="N181" s="31"/>
    </row>
    <row r="182" spans="1:14" ht="12.75">
      <c r="A182" s="6">
        <v>32239</v>
      </c>
      <c r="B182" s="6" t="s">
        <v>42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7">
        <f t="shared" si="16"/>
        <v>0</v>
      </c>
      <c r="M182" s="31"/>
      <c r="N182" s="31"/>
    </row>
    <row r="183" spans="1:14" ht="12.75">
      <c r="A183" s="6">
        <v>32244</v>
      </c>
      <c r="B183" s="6" t="s">
        <v>82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7">
        <f t="shared" si="16"/>
        <v>0</v>
      </c>
      <c r="M183" s="31"/>
      <c r="N183" s="31"/>
    </row>
    <row r="184" spans="1:14" ht="12.75">
      <c r="A184" s="6">
        <v>32251</v>
      </c>
      <c r="B184" s="6" t="s">
        <v>43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7">
        <f t="shared" si="16"/>
        <v>0</v>
      </c>
      <c r="M184" s="31"/>
      <c r="N184" s="31"/>
    </row>
    <row r="185" spans="1:14" ht="12.75">
      <c r="A185" s="6">
        <v>32252</v>
      </c>
      <c r="B185" s="6" t="s">
        <v>44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7">
        <f t="shared" si="16"/>
        <v>0</v>
      </c>
      <c r="M185" s="31"/>
      <c r="N185" s="31"/>
    </row>
    <row r="186" spans="1:14" ht="12.75">
      <c r="A186" s="6">
        <v>32271</v>
      </c>
      <c r="B186" s="6" t="s">
        <v>83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7">
        <f t="shared" si="16"/>
        <v>0</v>
      </c>
      <c r="M186" s="31"/>
      <c r="N186" s="31"/>
    </row>
    <row r="187" spans="1:14" ht="12.75">
      <c r="A187" s="6">
        <v>32311</v>
      </c>
      <c r="B187" s="6" t="s">
        <v>84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7">
        <f t="shared" si="16"/>
        <v>0</v>
      </c>
      <c r="M187" s="31"/>
      <c r="N187" s="31"/>
    </row>
    <row r="188" spans="1:14" ht="12.75">
      <c r="A188" s="6">
        <v>32313</v>
      </c>
      <c r="B188" s="6" t="s">
        <v>45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7">
        <f t="shared" si="16"/>
        <v>0</v>
      </c>
      <c r="M188" s="31"/>
      <c r="N188" s="31"/>
    </row>
    <row r="189" spans="1:14" ht="12.75">
      <c r="A189" s="6">
        <v>32319</v>
      </c>
      <c r="B189" s="6" t="s">
        <v>46</v>
      </c>
      <c r="C189" s="30"/>
      <c r="D189" s="30"/>
      <c r="E189" s="30"/>
      <c r="F189" s="30">
        <v>0</v>
      </c>
      <c r="G189" s="30"/>
      <c r="H189" s="30"/>
      <c r="I189" s="30"/>
      <c r="J189" s="30"/>
      <c r="K189" s="30"/>
      <c r="L189" s="37">
        <v>0</v>
      </c>
      <c r="M189" s="31"/>
      <c r="N189" s="31"/>
    </row>
    <row r="190" spans="1:14" ht="12.75">
      <c r="A190" s="6">
        <v>32329</v>
      </c>
      <c r="B190" s="6" t="s">
        <v>47</v>
      </c>
      <c r="C190" s="30"/>
      <c r="D190" s="30"/>
      <c r="E190" s="30">
        <v>114000</v>
      </c>
      <c r="F190" s="30">
        <v>0</v>
      </c>
      <c r="G190" s="30"/>
      <c r="H190" s="30">
        <v>1200</v>
      </c>
      <c r="I190" s="30">
        <v>0</v>
      </c>
      <c r="J190" s="30"/>
      <c r="K190" s="30"/>
      <c r="L190" s="37">
        <v>115200</v>
      </c>
      <c r="M190" s="31"/>
      <c r="N190" s="31"/>
    </row>
    <row r="191" spans="1:14" ht="12.75">
      <c r="A191" s="6">
        <v>32339</v>
      </c>
      <c r="B191" s="6" t="s">
        <v>48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7">
        <f t="shared" si="16"/>
        <v>0</v>
      </c>
      <c r="M191" s="31"/>
      <c r="N191" s="31"/>
    </row>
    <row r="192" spans="1:14" ht="12.75">
      <c r="A192" s="6">
        <v>32349</v>
      </c>
      <c r="B192" s="6" t="s">
        <v>49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7">
        <f t="shared" si="16"/>
        <v>0</v>
      </c>
      <c r="M192" s="31"/>
      <c r="N192" s="31"/>
    </row>
    <row r="193" spans="1:14" ht="12.75">
      <c r="A193" s="6">
        <v>32359</v>
      </c>
      <c r="B193" s="6" t="s">
        <v>50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7">
        <f t="shared" si="16"/>
        <v>0</v>
      </c>
      <c r="M193" s="31"/>
      <c r="N193" s="31"/>
    </row>
    <row r="194" spans="1:14" ht="12.75">
      <c r="A194" s="6">
        <v>32361</v>
      </c>
      <c r="B194" s="6" t="s">
        <v>51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7">
        <f t="shared" si="16"/>
        <v>0</v>
      </c>
      <c r="M194" s="31"/>
      <c r="N194" s="31"/>
    </row>
    <row r="195" spans="1:14" ht="12.75">
      <c r="A195" s="6">
        <v>32369</v>
      </c>
      <c r="B195" s="6" t="s">
        <v>52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7">
        <f t="shared" si="16"/>
        <v>0</v>
      </c>
      <c r="M195" s="31"/>
      <c r="N195" s="31"/>
    </row>
    <row r="196" spans="1:14" ht="12.75">
      <c r="A196" s="6">
        <v>32371</v>
      </c>
      <c r="B196" s="6" t="s">
        <v>53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7">
        <f t="shared" si="16"/>
        <v>0</v>
      </c>
      <c r="M196" s="31"/>
      <c r="N196" s="31"/>
    </row>
    <row r="197" spans="1:14" ht="12.75">
      <c r="A197" s="6">
        <v>32372</v>
      </c>
      <c r="B197" s="6" t="s">
        <v>54</v>
      </c>
      <c r="C197" s="30"/>
      <c r="D197" s="30"/>
      <c r="E197" s="30">
        <v>2100</v>
      </c>
      <c r="F197" s="30"/>
      <c r="G197" s="30"/>
      <c r="H197" s="30"/>
      <c r="I197" s="30"/>
      <c r="J197" s="30"/>
      <c r="K197" s="30"/>
      <c r="L197" s="37">
        <f t="shared" si="16"/>
        <v>2100</v>
      </c>
      <c r="M197" s="31"/>
      <c r="N197" s="31"/>
    </row>
    <row r="198" spans="1:14" ht="12.75">
      <c r="A198" s="6">
        <v>32379</v>
      </c>
      <c r="B198" s="6" t="s">
        <v>55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7">
        <f t="shared" si="16"/>
        <v>0</v>
      </c>
      <c r="M198" s="31"/>
      <c r="N198" s="31"/>
    </row>
    <row r="199" spans="1:14" ht="12.75">
      <c r="A199" s="6">
        <v>32389</v>
      </c>
      <c r="B199" s="6" t="s">
        <v>56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7">
        <f t="shared" si="16"/>
        <v>0</v>
      </c>
      <c r="M199" s="31"/>
      <c r="N199" s="31"/>
    </row>
    <row r="200" spans="1:14" ht="12.75">
      <c r="A200" s="6">
        <v>32391</v>
      </c>
      <c r="B200" s="6" t="s">
        <v>57</v>
      </c>
      <c r="C200" s="30">
        <v>0</v>
      </c>
      <c r="D200" s="30"/>
      <c r="E200" s="30"/>
      <c r="F200" s="30"/>
      <c r="G200" s="30"/>
      <c r="H200" s="30"/>
      <c r="I200" s="30"/>
      <c r="J200" s="30"/>
      <c r="K200" s="30"/>
      <c r="L200" s="37">
        <f t="shared" si="16"/>
        <v>0</v>
      </c>
      <c r="M200" s="31"/>
      <c r="N200" s="31"/>
    </row>
    <row r="201" spans="1:14" ht="12.75">
      <c r="A201" s="6">
        <v>32399</v>
      </c>
      <c r="B201" s="6" t="s">
        <v>58</v>
      </c>
      <c r="C201" s="30">
        <v>0</v>
      </c>
      <c r="D201" s="30"/>
      <c r="E201" s="30">
        <v>2000</v>
      </c>
      <c r="F201" s="30">
        <v>21000</v>
      </c>
      <c r="G201" s="30">
        <v>15900</v>
      </c>
      <c r="H201" s="30"/>
      <c r="I201" s="30">
        <v>0</v>
      </c>
      <c r="J201" s="30"/>
      <c r="K201" s="30"/>
      <c r="L201" s="37">
        <v>38900</v>
      </c>
      <c r="M201" s="31"/>
      <c r="N201" s="31"/>
    </row>
    <row r="202" spans="1:14" ht="12.75">
      <c r="A202" s="6">
        <v>32412</v>
      </c>
      <c r="B202" s="6" t="s">
        <v>85</v>
      </c>
      <c r="C202" s="30">
        <v>0</v>
      </c>
      <c r="D202" s="30"/>
      <c r="E202" s="30">
        <v>12000</v>
      </c>
      <c r="F202" s="30"/>
      <c r="G202" s="30"/>
      <c r="H202" s="30"/>
      <c r="I202" s="30"/>
      <c r="J202" s="30"/>
      <c r="K202" s="30"/>
      <c r="L202" s="37">
        <f t="shared" si="16"/>
        <v>12000</v>
      </c>
      <c r="M202" s="31"/>
      <c r="N202" s="31"/>
    </row>
    <row r="203" spans="1:14" ht="12.75">
      <c r="A203" s="6">
        <v>32922</v>
      </c>
      <c r="B203" s="6" t="s">
        <v>59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7">
        <f t="shared" si="16"/>
        <v>0</v>
      </c>
      <c r="M203" s="31"/>
      <c r="N203" s="31"/>
    </row>
    <row r="204" spans="1:14" ht="12.75">
      <c r="A204" s="6">
        <v>32923</v>
      </c>
      <c r="B204" s="6" t="s">
        <v>86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7">
        <f t="shared" si="16"/>
        <v>0</v>
      </c>
      <c r="M204" s="31"/>
      <c r="N204" s="31"/>
    </row>
    <row r="205" spans="1:14" ht="12.75">
      <c r="A205" s="6">
        <v>32931</v>
      </c>
      <c r="B205" s="6" t="s">
        <v>60</v>
      </c>
      <c r="C205" s="30"/>
      <c r="D205" s="30"/>
      <c r="E205" s="30"/>
      <c r="F205" s="30">
        <v>0</v>
      </c>
      <c r="G205" s="30"/>
      <c r="H205" s="30">
        <v>0</v>
      </c>
      <c r="I205" s="30">
        <v>0</v>
      </c>
      <c r="J205" s="30"/>
      <c r="K205" s="30"/>
      <c r="L205" s="37">
        <v>0</v>
      </c>
      <c r="M205" s="31"/>
      <c r="N205" s="31"/>
    </row>
    <row r="206" spans="1:14" ht="12.75">
      <c r="A206" s="6">
        <v>32941</v>
      </c>
      <c r="B206" s="6" t="s">
        <v>61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7">
        <f t="shared" si="16"/>
        <v>0</v>
      </c>
      <c r="M206" s="31"/>
      <c r="N206" s="31"/>
    </row>
    <row r="207" spans="1:14" ht="12.75">
      <c r="A207" s="6">
        <v>32952</v>
      </c>
      <c r="B207" s="6" t="s">
        <v>87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7">
        <f t="shared" si="16"/>
        <v>0</v>
      </c>
      <c r="M207" s="31"/>
      <c r="N207" s="31"/>
    </row>
    <row r="208" spans="1:14" ht="12.75">
      <c r="A208" s="6">
        <v>32999</v>
      </c>
      <c r="B208" s="6" t="s">
        <v>62</v>
      </c>
      <c r="C208" s="30"/>
      <c r="D208" s="30"/>
      <c r="E208" s="30"/>
      <c r="F208" s="30"/>
      <c r="G208" s="30">
        <v>0</v>
      </c>
      <c r="H208" s="30"/>
      <c r="I208" s="30"/>
      <c r="J208" s="30"/>
      <c r="K208" s="30"/>
      <c r="L208" s="37">
        <f t="shared" si="16"/>
        <v>0</v>
      </c>
      <c r="M208" s="31"/>
      <c r="N208" s="31"/>
    </row>
    <row r="209" spans="1:14" ht="12.75">
      <c r="A209" s="6">
        <v>36911</v>
      </c>
      <c r="B209" s="6" t="s">
        <v>165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7">
        <f t="shared" si="16"/>
        <v>0</v>
      </c>
      <c r="M209" s="31"/>
      <c r="N209" s="31"/>
    </row>
    <row r="210" spans="1:14" ht="12.75">
      <c r="A210" s="6">
        <v>36921</v>
      </c>
      <c r="B210" s="6" t="s">
        <v>166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7">
        <f t="shared" si="16"/>
        <v>0</v>
      </c>
      <c r="M210" s="31"/>
      <c r="N210" s="31"/>
    </row>
    <row r="211" spans="1:14" ht="12.75">
      <c r="A211" s="6">
        <v>36931</v>
      </c>
      <c r="B211" s="6" t="s">
        <v>167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7">
        <f t="shared" si="16"/>
        <v>0</v>
      </c>
      <c r="M211" s="31"/>
      <c r="N211" s="31"/>
    </row>
    <row r="212" spans="1:14" ht="12.75">
      <c r="A212" s="6">
        <v>36941</v>
      </c>
      <c r="B212" s="6" t="s">
        <v>168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7">
        <f t="shared" si="16"/>
        <v>0</v>
      </c>
      <c r="M212" s="31"/>
      <c r="N212" s="31"/>
    </row>
    <row r="213" spans="1:14" ht="12.75">
      <c r="A213" s="6">
        <v>37151</v>
      </c>
      <c r="B213" s="6" t="s">
        <v>182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7">
        <f t="shared" si="16"/>
        <v>0</v>
      </c>
      <c r="M213" s="31"/>
      <c r="N213" s="31"/>
    </row>
    <row r="214" spans="1:14" ht="12.75">
      <c r="A214" s="6">
        <v>37229</v>
      </c>
      <c r="B214" s="6" t="s">
        <v>187</v>
      </c>
      <c r="C214" s="30">
        <v>147000</v>
      </c>
      <c r="D214" s="30"/>
      <c r="E214" s="30">
        <v>53500</v>
      </c>
      <c r="F214" s="30">
        <v>121100</v>
      </c>
      <c r="G214" s="30"/>
      <c r="H214" s="30"/>
      <c r="I214" s="30"/>
      <c r="J214" s="30"/>
      <c r="K214" s="30"/>
      <c r="L214" s="37">
        <v>321600</v>
      </c>
      <c r="M214" s="31"/>
      <c r="N214" s="31"/>
    </row>
    <row r="215" spans="1:14" ht="12.75">
      <c r="A215" s="6">
        <v>38131</v>
      </c>
      <c r="B215" s="6" t="s">
        <v>163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7">
        <f t="shared" si="16"/>
        <v>0</v>
      </c>
      <c r="M215" s="31"/>
      <c r="N215" s="31"/>
    </row>
    <row r="216" spans="1:14" ht="12.75">
      <c r="A216" s="6">
        <v>38231</v>
      </c>
      <c r="B216" s="6" t="s">
        <v>164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7">
        <f t="shared" si="16"/>
        <v>0</v>
      </c>
      <c r="M216" s="31"/>
      <c r="N216" s="31"/>
    </row>
    <row r="217" spans="1:14" ht="12.75">
      <c r="A217" s="6">
        <v>3864</v>
      </c>
      <c r="B217" s="6" t="s">
        <v>181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7">
        <f t="shared" si="16"/>
        <v>0</v>
      </c>
      <c r="M217" s="31"/>
      <c r="N217" s="31"/>
    </row>
    <row r="218" spans="1:14" ht="12.75">
      <c r="A218" s="10">
        <v>34</v>
      </c>
      <c r="B218" s="10" t="s">
        <v>63</v>
      </c>
      <c r="C218" s="29">
        <f>SUM(C219:C221)</f>
        <v>0</v>
      </c>
      <c r="D218" s="29"/>
      <c r="E218" s="29">
        <f aca="true" t="shared" si="18" ref="E218:K218">SUM(E219:E221)</f>
        <v>0</v>
      </c>
      <c r="F218" s="29">
        <f>SUM(F219:F221)</f>
        <v>0</v>
      </c>
      <c r="G218" s="29">
        <f t="shared" si="18"/>
        <v>0</v>
      </c>
      <c r="H218" s="29">
        <f t="shared" si="18"/>
        <v>0</v>
      </c>
      <c r="I218" s="29">
        <f t="shared" si="18"/>
        <v>0</v>
      </c>
      <c r="J218" s="29">
        <f t="shared" si="18"/>
        <v>0</v>
      </c>
      <c r="K218" s="29">
        <f t="shared" si="18"/>
        <v>0</v>
      </c>
      <c r="L218" s="37">
        <f t="shared" si="16"/>
        <v>0</v>
      </c>
      <c r="M218" s="29"/>
      <c r="N218" s="29"/>
    </row>
    <row r="219" spans="1:14" ht="12.75">
      <c r="A219" s="6">
        <v>34311</v>
      </c>
      <c r="B219" s="6" t="s">
        <v>64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7">
        <f t="shared" si="16"/>
        <v>0</v>
      </c>
      <c r="M219" s="31"/>
      <c r="N219" s="31"/>
    </row>
    <row r="220" spans="1:14" ht="12.75">
      <c r="A220" s="6">
        <v>34339</v>
      </c>
      <c r="B220" s="6" t="s">
        <v>65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7">
        <f t="shared" si="16"/>
        <v>0</v>
      </c>
      <c r="M220" s="31"/>
      <c r="N220" s="31"/>
    </row>
    <row r="221" spans="1:14" ht="12.75">
      <c r="A221" s="6">
        <v>34349</v>
      </c>
      <c r="B221" s="6" t="s">
        <v>88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7">
        <f t="shared" si="16"/>
        <v>0</v>
      </c>
      <c r="M221" s="31"/>
      <c r="N221" s="31"/>
    </row>
    <row r="222" spans="1:14" ht="12.75">
      <c r="A222" s="10">
        <v>4</v>
      </c>
      <c r="B222" s="10" t="s">
        <v>120</v>
      </c>
      <c r="C222" s="29">
        <f>SUM(C223:C223)</f>
        <v>4000</v>
      </c>
      <c r="D222" s="29">
        <f aca="true" t="shared" si="19" ref="D222:K222">SUM(D223:D223)</f>
        <v>0</v>
      </c>
      <c r="E222" s="29">
        <f t="shared" si="19"/>
        <v>17615.75</v>
      </c>
      <c r="F222" s="29">
        <f t="shared" si="19"/>
        <v>100000</v>
      </c>
      <c r="G222" s="29">
        <f t="shared" si="19"/>
        <v>20200</v>
      </c>
      <c r="H222" s="29">
        <f t="shared" si="19"/>
        <v>800</v>
      </c>
      <c r="I222" s="29">
        <f t="shared" si="19"/>
        <v>15690</v>
      </c>
      <c r="J222" s="29">
        <f t="shared" si="19"/>
        <v>1500</v>
      </c>
      <c r="K222" s="29">
        <f t="shared" si="19"/>
        <v>0</v>
      </c>
      <c r="L222" s="37">
        <v>139606</v>
      </c>
      <c r="M222" s="29">
        <v>0</v>
      </c>
      <c r="N222" s="29">
        <v>0</v>
      </c>
    </row>
    <row r="223" spans="1:14" ht="12.75">
      <c r="A223" s="10">
        <v>42</v>
      </c>
      <c r="B223" s="10" t="s">
        <v>121</v>
      </c>
      <c r="C223" s="29">
        <v>4000</v>
      </c>
      <c r="D223" s="29"/>
      <c r="E223" s="29">
        <f aca="true" t="shared" si="20" ref="E223:K223">SUM(E224:E228)</f>
        <v>17615.75</v>
      </c>
      <c r="F223" s="29">
        <f t="shared" si="20"/>
        <v>100000</v>
      </c>
      <c r="G223" s="29">
        <f t="shared" si="20"/>
        <v>20200</v>
      </c>
      <c r="H223" s="29">
        <f t="shared" si="20"/>
        <v>800</v>
      </c>
      <c r="I223" s="29">
        <f t="shared" si="20"/>
        <v>15690</v>
      </c>
      <c r="J223" s="29">
        <f t="shared" si="20"/>
        <v>1500</v>
      </c>
      <c r="K223" s="29">
        <f t="shared" si="20"/>
        <v>0</v>
      </c>
      <c r="L223" s="37">
        <v>139606</v>
      </c>
      <c r="M223" s="29">
        <v>0</v>
      </c>
      <c r="N223" s="29">
        <v>0</v>
      </c>
    </row>
    <row r="224" spans="1:14" ht="12.75">
      <c r="A224" s="6">
        <v>42149</v>
      </c>
      <c r="B224" s="6" t="s">
        <v>122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7">
        <f t="shared" si="16"/>
        <v>0</v>
      </c>
      <c r="M224" s="31"/>
      <c r="N224" s="31"/>
    </row>
    <row r="225" spans="1:14" ht="12.75">
      <c r="A225" s="6">
        <v>42273</v>
      </c>
      <c r="B225" s="6" t="s">
        <v>100</v>
      </c>
      <c r="C225" s="31">
        <v>0</v>
      </c>
      <c r="D225" s="31"/>
      <c r="E225" s="31">
        <v>17615.75</v>
      </c>
      <c r="F225" s="31">
        <v>100000</v>
      </c>
      <c r="G225" s="31">
        <v>20200</v>
      </c>
      <c r="H225" s="31">
        <v>0</v>
      </c>
      <c r="I225" s="31">
        <v>15000</v>
      </c>
      <c r="J225" s="31">
        <v>1500</v>
      </c>
      <c r="K225" s="31"/>
      <c r="L225" s="37">
        <v>134116</v>
      </c>
      <c r="M225" s="31"/>
      <c r="N225" s="31"/>
    </row>
    <row r="226" spans="1:14" ht="12.75">
      <c r="A226" s="6">
        <v>42319</v>
      </c>
      <c r="B226" s="6" t="s">
        <v>123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7">
        <f t="shared" si="16"/>
        <v>0</v>
      </c>
      <c r="M226" s="31"/>
      <c r="N226" s="31"/>
    </row>
    <row r="227" spans="1:14" ht="12.75">
      <c r="A227" s="6">
        <v>42411</v>
      </c>
      <c r="B227" s="6" t="s">
        <v>124</v>
      </c>
      <c r="C227" s="31">
        <v>4000</v>
      </c>
      <c r="D227" s="31"/>
      <c r="E227" s="31"/>
      <c r="F227" s="31"/>
      <c r="G227" s="31"/>
      <c r="H227" s="31">
        <v>800</v>
      </c>
      <c r="I227" s="31">
        <v>690</v>
      </c>
      <c r="J227" s="31"/>
      <c r="K227" s="31"/>
      <c r="L227" s="37">
        <f t="shared" si="16"/>
        <v>5490</v>
      </c>
      <c r="M227" s="31"/>
      <c r="N227" s="31"/>
    </row>
    <row r="228" spans="1:14" ht="12.75">
      <c r="A228" s="18">
        <v>45411</v>
      </c>
      <c r="B228" s="18" t="s">
        <v>125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7">
        <f t="shared" si="16"/>
        <v>0</v>
      </c>
      <c r="M228" s="31"/>
      <c r="N228" s="31"/>
    </row>
    <row r="229" spans="1:14" ht="12.75">
      <c r="A229" s="24" t="s">
        <v>127</v>
      </c>
      <c r="B229" s="16"/>
      <c r="C229" s="29">
        <v>7598500</v>
      </c>
      <c r="D229" s="29">
        <v>447158</v>
      </c>
      <c r="E229" s="29">
        <f aca="true" t="shared" si="21" ref="E229:K229">SUM(E164+E222)</f>
        <v>330715.75</v>
      </c>
      <c r="F229" s="29">
        <v>379450</v>
      </c>
      <c r="G229" s="29">
        <v>380500</v>
      </c>
      <c r="H229" s="29">
        <v>2000</v>
      </c>
      <c r="I229" s="29">
        <v>51690</v>
      </c>
      <c r="J229" s="29">
        <f t="shared" si="21"/>
        <v>1500</v>
      </c>
      <c r="K229" s="29">
        <f t="shared" si="21"/>
        <v>0</v>
      </c>
      <c r="L229" s="37">
        <v>9191514</v>
      </c>
      <c r="M229" s="29">
        <v>0</v>
      </c>
      <c r="N229" s="29">
        <v>0</v>
      </c>
    </row>
    <row r="230" spans="1:14" ht="13.5" thickBot="1">
      <c r="A230" s="13"/>
      <c r="B230" s="1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3.5" thickBot="1">
      <c r="A231" s="15"/>
      <c r="B231" s="25" t="s">
        <v>128</v>
      </c>
      <c r="C231" s="36">
        <v>7598500</v>
      </c>
      <c r="D231" s="36">
        <v>447158</v>
      </c>
      <c r="E231" s="36">
        <v>330716</v>
      </c>
      <c r="F231" s="36">
        <v>379450</v>
      </c>
      <c r="G231" s="36">
        <v>380500</v>
      </c>
      <c r="H231" s="36">
        <v>2000</v>
      </c>
      <c r="I231" s="36">
        <v>51690</v>
      </c>
      <c r="J231" s="36">
        <f>SUM(J151+J229)</f>
        <v>1500</v>
      </c>
      <c r="K231" s="36">
        <f>SUM(K151+K229)</f>
        <v>0</v>
      </c>
      <c r="L231" s="38">
        <v>9191514</v>
      </c>
      <c r="M231" s="36">
        <v>0</v>
      </c>
      <c r="N231" s="40">
        <v>0</v>
      </c>
    </row>
    <row r="232" spans="1:13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>
        <v>0</v>
      </c>
    </row>
    <row r="233" spans="1:12" ht="12.75">
      <c r="A233" s="13"/>
      <c r="B233" s="41" t="s">
        <v>203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9" ht="12.75">
      <c r="A234" s="43" t="s">
        <v>186</v>
      </c>
      <c r="B234" s="44"/>
      <c r="C234" s="44"/>
      <c r="I234" t="s">
        <v>184</v>
      </c>
    </row>
    <row r="235" ht="12.75">
      <c r="B235" s="42" t="s">
        <v>190</v>
      </c>
    </row>
    <row r="236" ht="12.75">
      <c r="B236" t="s">
        <v>192</v>
      </c>
    </row>
    <row r="237" spans="2:9" ht="12.75">
      <c r="B237" s="13"/>
      <c r="I237" t="s">
        <v>185</v>
      </c>
    </row>
    <row r="239" ht="12.75">
      <c r="B239" t="s">
        <v>193</v>
      </c>
    </row>
    <row r="240" ht="12.75">
      <c r="B240" t="s">
        <v>202</v>
      </c>
    </row>
    <row r="242" ht="12.75">
      <c r="B242" t="s">
        <v>194</v>
      </c>
    </row>
    <row r="243" spans="1:2" ht="12.75">
      <c r="A243" t="s">
        <v>195</v>
      </c>
      <c r="B243" t="s">
        <v>196</v>
      </c>
    </row>
    <row r="244" ht="12.75">
      <c r="B244" t="s">
        <v>197</v>
      </c>
    </row>
    <row r="245" spans="1:2" ht="12.75">
      <c r="A245" t="s">
        <v>198</v>
      </c>
      <c r="B245" t="s">
        <v>199</v>
      </c>
    </row>
    <row r="246" ht="12.75">
      <c r="H246" t="s">
        <v>200</v>
      </c>
    </row>
    <row r="249" ht="12.75">
      <c r="G249" t="s">
        <v>201</v>
      </c>
    </row>
  </sheetData>
  <sheetProtection/>
  <mergeCells count="14">
    <mergeCell ref="M8:N8"/>
    <mergeCell ref="A1:L1"/>
    <mergeCell ref="A2:L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6:7" ht="12.75">
      <c r="F3" s="49" t="s">
        <v>141</v>
      </c>
      <c r="G3" s="49"/>
    </row>
    <row r="4" spans="2:8" ht="12.75">
      <c r="B4" s="56" t="s">
        <v>136</v>
      </c>
      <c r="C4" s="56"/>
      <c r="D4" s="56"/>
      <c r="E4" s="56"/>
      <c r="F4" s="56"/>
      <c r="G4" s="56"/>
      <c r="H4" s="56"/>
    </row>
    <row r="5" ht="13.5" thickBot="1"/>
    <row r="6" spans="1:12" ht="13.5" thickBot="1">
      <c r="A6" s="21" t="s">
        <v>2</v>
      </c>
      <c r="B6" s="21"/>
      <c r="C6" s="50" t="s">
        <v>36</v>
      </c>
      <c r="D6" s="51"/>
      <c r="E6" s="51"/>
      <c r="F6" s="51"/>
      <c r="G6" s="51"/>
      <c r="H6" s="51"/>
      <c r="I6" s="51"/>
      <c r="J6" s="51"/>
      <c r="K6" s="52"/>
      <c r="L6" s="20"/>
    </row>
    <row r="7" spans="1:14" ht="13.5" thickBot="1">
      <c r="A7" s="4"/>
      <c r="B7" s="4"/>
      <c r="C7" s="50" t="s">
        <v>35</v>
      </c>
      <c r="D7" s="51"/>
      <c r="E7" s="52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53" t="s">
        <v>112</v>
      </c>
      <c r="N7" s="54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142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139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Ivan Paradi</cp:lastModifiedBy>
  <cp:lastPrinted>2020-10-15T07:16:08Z</cp:lastPrinted>
  <dcterms:created xsi:type="dcterms:W3CDTF">2011-09-21T19:59:38Z</dcterms:created>
  <dcterms:modified xsi:type="dcterms:W3CDTF">2022-08-30T05:43:13Z</dcterms:modified>
  <cp:category/>
  <cp:version/>
  <cp:contentType/>
  <cp:contentStatus/>
</cp:coreProperties>
</file>